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sheetId="1" r:id="rId4"/>
    <sheet state="visible" name="Year 1" sheetId="2" r:id="rId5"/>
    <sheet state="visible" name="Year 2" sheetId="3" r:id="rId6"/>
    <sheet state="visible" name="Year 3" sheetId="4" r:id="rId7"/>
    <sheet state="visible" name="Year 4" sheetId="5" r:id="rId8"/>
    <sheet state="visible" name="Year 5 " sheetId="6" r:id="rId9"/>
    <sheet state="visible" name="Year 6" sheetId="7" r:id="rId10"/>
  </sheets>
  <definedNames/>
  <calcPr/>
  <extLst>
    <ext uri="GoogleSheetsCustomDataVersion1">
      <go:sheetsCustomData xmlns:go="http://customooxmlschemas.google.com/" r:id="rId11" roundtripDataSignature="AMtx7mgkjV4x0VGBcDyb/54WEaQHihHopA=="/>
    </ext>
  </extLst>
</workbook>
</file>

<file path=xl/sharedStrings.xml><?xml version="1.0" encoding="utf-8"?>
<sst xmlns="http://schemas.openxmlformats.org/spreadsheetml/2006/main" count="859" uniqueCount="631">
  <si>
    <t>How to use this assessment tool</t>
  </si>
  <si>
    <t>Here's our suggestion for using this tool to monitor the progress of your class or individual children:</t>
  </si>
  <si>
    <t>1. Replace the column headings Child 1, Child 2 etc, with the names of the children in the class.</t>
  </si>
  <si>
    <r>
      <rPr>
        <rFont val="Calibri"/>
        <color theme="1"/>
        <sz val="11.0"/>
      </rPr>
      <t xml:space="preserve">2.  Insert the total number of children in your class in cell </t>
    </r>
    <r>
      <rPr>
        <rFont val="Calibri"/>
        <b/>
        <color theme="1"/>
        <sz val="11.0"/>
      </rPr>
      <t>AK3</t>
    </r>
    <r>
      <rPr>
        <rFont val="Calibri"/>
        <color theme="1"/>
        <sz val="11.0"/>
      </rPr>
      <t>.</t>
    </r>
  </si>
  <si>
    <t>3.  Assess each child according to our suggested criteria.  We have used the abbreviations:
- WT (working towards).
- SU (secure understanding). 
- GD (greater depth).  
Insert either WT SU or GD against each lesson in the column for each child.</t>
  </si>
  <si>
    <t>4.  The percentage of children working at the three different levels will be calculated automatically.</t>
  </si>
  <si>
    <t>5. The percentage of lessons children are working at the three different levels will be calculated automatically.</t>
  </si>
  <si>
    <t>Design and technology 
Assessment Year 1</t>
  </si>
  <si>
    <t xml:space="preserve">Assessing Pupils' Understanding and Progress </t>
  </si>
  <si>
    <t>Unit</t>
  </si>
  <si>
    <t xml:space="preserve">Lesson name </t>
  </si>
  <si>
    <t>Lesson No.</t>
  </si>
  <si>
    <t>Working towards/Learning intention (WT)</t>
  </si>
  <si>
    <t>Secure understanding (SU)</t>
  </si>
  <si>
    <t>Greater depth (GD)</t>
  </si>
  <si>
    <t>Child 1</t>
  </si>
  <si>
    <t>Child 2</t>
  </si>
  <si>
    <t>Child 3</t>
  </si>
  <si>
    <t>Child 4</t>
  </si>
  <si>
    <t>Child 5</t>
  </si>
  <si>
    <t>Child 6</t>
  </si>
  <si>
    <t>Child 7</t>
  </si>
  <si>
    <t xml:space="preserve">Child 8 </t>
  </si>
  <si>
    <t xml:space="preserve">Child 9 </t>
  </si>
  <si>
    <t xml:space="preserve">Child 10 </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</si>
  <si>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</si>
  <si>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</si>
  <si>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</si>
  <si>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</si>
  <si>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</si>
  <si>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</si>
  <si>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</si>
  <si>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</si>
  <si>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</si>
  <si>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</si>
  <si>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</si>
  <si>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</si>
  <si>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</si>
  <si>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</si>
  <si>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</si>
  <si>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</si>
  <si>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</si>
  <si>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</si>
  <si>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</si>
  <si>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</si>
  <si>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Number of children in class</t>
  </si>
  <si>
    <t>Percentage of class Working towards (WT) the learning intention in this lesson</t>
  </si>
  <si>
    <t>Percentage of class working at Secure understanding (SU) in this lesson</t>
  </si>
  <si>
    <t>Percentage of class working at Greater depth (GD) in this lesson</t>
  </si>
  <si>
    <t xml:space="preserve">Food: Fruit and Vegetables </t>
  </si>
  <si>
    <t>Fruit or Vegetable?</t>
  </si>
  <si>
    <t xml:space="preserve">Learning how to determine if a food is a fruit or a vegetable and naming some of each  
</t>
  </si>
  <si>
    <t xml:space="preserve">Naming fruits and vegetables and explaining why they are a fruit or a vegetable 
</t>
  </si>
  <si>
    <t xml:space="preserve">Naming fruits and vegetables and explaining why they are a fruit or vegetable. Describing fruits and vegetables by their properties
</t>
  </si>
  <si>
    <t>Where Fruit and Vegetables grow</t>
  </si>
  <si>
    <t>Learning that fruits and vegetables grow in one of three places: on trees or vines, above the ground, below the ground</t>
  </si>
  <si>
    <t xml:space="preserve">Explaining a range of places that fruits and vegetables grow 
</t>
  </si>
  <si>
    <t xml:space="preserve">Explaining that vegetables primarily grow above or below ground whilst fruits primarily grow in trees, bushes or vines. Explaining that we eat different parts of plants and able to give examples
</t>
  </si>
  <si>
    <t>Smoothie Tasting</t>
  </si>
  <si>
    <t xml:space="preserve">Tasting and comparing fruits and vegetables, describing their: appearance, feel and smell and 
selecting fruits and vegetables for a smoothie
</t>
  </si>
  <si>
    <t xml:space="preserve">Describing basic characteristics of fruits and vegetables
</t>
  </si>
  <si>
    <t xml:space="preserve">Describing basic characteristics of fruits and vegetables in detail, considering: how the ingredients work together, what other combinations would be better and what ingredient could be removed
</t>
  </si>
  <si>
    <t>Smoothie Making</t>
  </si>
  <si>
    <t xml:space="preserve">Making a fruit and vegetable smoothie, preparing the ingredients, using a knife to cut safely and learning to use a blender </t>
  </si>
  <si>
    <t xml:space="preserve">Preparing fruits and vegetables to make a smoothie
</t>
  </si>
  <si>
    <t xml:space="preserve">Preparing carefully selected fruits and vegetables to make a smoothie, giving careful consideration to flavour combinations
</t>
  </si>
  <si>
    <t>Mechanisms: Making a Moving Story Book</t>
  </si>
  <si>
    <t>Exploring Sliders and Levers</t>
  </si>
  <si>
    <t xml:space="preserve">Exploring mechanisms, learning that levers and sliders can make things move, creating moving models that use levers and sliders and using the vocabulary to describe movement (up, down, left, right, vertical and horizontal)
</t>
  </si>
  <si>
    <t xml:space="preserve">Identifying whether a mechanism is a lever or slider and determining what movement the mechanism will make
</t>
  </si>
  <si>
    <t xml:space="preserve">Identifying if a mechanism is a lever or slider and being able to determine what movement the mechanism will make. Explaining how a mechanism can be adapted, using bridges or guides to control the movement
</t>
  </si>
  <si>
    <t xml:space="preserve">Design </t>
  </si>
  <si>
    <t>Designing a moving story book, drawing background pictures and the moving parts, deciding whether to use a lever or a slider on each page and labelling the movement of each</t>
  </si>
  <si>
    <t xml:space="preserve">Clearly labelling drawings to show which parts of the design will move and in which direction 
</t>
  </si>
  <si>
    <t xml:space="preserve">Clearly labelling the moving parts and mechanism of a design that has multiple parts, moving in different ways on each page
</t>
  </si>
  <si>
    <t>Construction</t>
  </si>
  <si>
    <t xml:space="preserve">Constructing a moving picture by: drawing a background, drawing and cutting the moving parts, making levers and sliders and then putting all the parts together 
</t>
  </si>
  <si>
    <t xml:space="preserve">Creating a picture which meets the design criteria, with parts that move purposefully as planned 
</t>
  </si>
  <si>
    <t xml:space="preserve">Creating a finished product with multiple parts that move purposefully as planned. Where parts do not move as planned they are able to explain why and how they would be fixed. The design also includes guides and bridges 
</t>
  </si>
  <si>
    <t>Testing and Evaluation</t>
  </si>
  <si>
    <t xml:space="preserve">Evaluating a finished product by reviewing it against the design criteria and testing it with its intended audience
</t>
  </si>
  <si>
    <t xml:space="preserve">Evaluating the main strengths and weaknesses of a finished product and suggesting alterations 
</t>
  </si>
  <si>
    <t xml:space="preserve">Evaluating the main strengths and weaknesses of a finished product and suggesting meaningful alterations that will address any weakness 
</t>
  </si>
  <si>
    <t>Structures: Constructing a Windmill</t>
  </si>
  <si>
    <t>Designing the Structure</t>
  </si>
  <si>
    <t xml:space="preserve">Describing the purpose of a given structure and including individual preferences and requirements within a design
</t>
  </si>
  <si>
    <t xml:space="preserve">Identifying and articulating some features and a design that would appeal to the character within a given story
</t>
  </si>
  <si>
    <t>Identifying a greater range of features that would appeal to the character within a given story, which may go beyond basic aesthetic considerations, such as colour, and focus on functional aspects, such as doors and windows. Extending the structure to include a roof</t>
  </si>
  <si>
    <t>Assembling the Structure</t>
  </si>
  <si>
    <t xml:space="preserve">Making a stable structure - following instructions to cut and assemble the supporting structure of the windmill. Knowing that the shape of materials can be changed to improve the strength and stiffness of structures and that cylinders are a strong type of structure </t>
  </si>
  <si>
    <t xml:space="preserve">Making stable structures from card, tape and glue which will eventually support the turbine 
</t>
  </si>
  <si>
    <t xml:space="preserve">Cutting and sticking with accuracy to create a strong and stable structure. Successfully securing a separate structure for the roof of the windmill
</t>
  </si>
  <si>
    <t>Assembling the Windmill</t>
  </si>
  <si>
    <t xml:space="preserve">Cutting and assembling the turbine correctly, understanding that windmill turbines use wind to turn and make the machines inside work, knowing that axles are used in structures and mechanisms to make parts turn in a circle and testing that the turbine turns in the structure and altering the parts if it doesn't </t>
  </si>
  <si>
    <t xml:space="preserve">Articulating historical and contemporary uses of windmills and cutting and assembling components with accuracy
</t>
  </si>
  <si>
    <t>Explaining the function of windmills in different times and situations. Creating more sophisticated products through greater attention to accuracy and precision during the making process</t>
  </si>
  <si>
    <t xml:space="preserve">Testing and Evaluating </t>
  </si>
  <si>
    <t>Evaluating the windmill according to the design criteria, testing it's strength and stability and reinforcing it if necessary. Testing that the turbine turns in the structure and altering the parts if it doesn’t and testing that it turns freely in when blown on</t>
  </si>
  <si>
    <t xml:space="preserve">Making functioning turbines and axles which are assembled into the main supporting structure. Identifying what is good about the structure and what could be done better 
</t>
  </si>
  <si>
    <t xml:space="preserve">Creating more sophisticated products through greater attention to accuracy and precision during the making process. Evaluating the outcome by referencing the ‘Success and Design Criteria’
</t>
  </si>
  <si>
    <t>Mechanisms: Wheels and Axles</t>
  </si>
  <si>
    <t>How do Wheels Move?</t>
  </si>
  <si>
    <t>Understanding how wheels move, identifying what mechanism makes a toy or vehicle roll forwards, learning that for a wheel to move it must be attached to an axle and drawing and labelling a diagram of an axle, wheel and axle holder</t>
  </si>
  <si>
    <t xml:space="preserve">Explaining that wheels move because they are attached to an axle and that wheels and axles are used in everyday life - not just in cars 
</t>
  </si>
  <si>
    <t xml:space="preserve">Explaining how an axle can be used to make a wheel move and how this mechanism could be secured to a vehicle or toy
</t>
  </si>
  <si>
    <t>Fixing Broken Wheels</t>
  </si>
  <si>
    <t xml:space="preserve">Identifying what stops wheels from turning. Learning that a wheel needs an axle in order to move and fixing a design so that the wheel can move 
</t>
  </si>
  <si>
    <t xml:space="preserve">Identifying the problem with each of the vehicles and explaining how it might be altered using the correct vocabulary (wheel, axle and axle holder)
</t>
  </si>
  <si>
    <t xml:space="preserve">Using technical language to explain why the vehicle isn't moving and how it could be adapted so that it moves more easily
</t>
  </si>
  <si>
    <t>Designing a Vehicle</t>
  </si>
  <si>
    <t xml:space="preserve">Designing a moving vehicle and labelling the design using the appropriate vocabulary 
</t>
  </si>
  <si>
    <t xml:space="preserve">Designing a vehicle that includes wheels, axles and axle holders, which will allow the wheels to move
</t>
  </si>
  <si>
    <t xml:space="preserve">Including measurements within the designs and giving consideration to the design criteria
</t>
  </si>
  <si>
    <t>Wacky Races</t>
  </si>
  <si>
    <t xml:space="preserve">Building a moving vehicle, featuring a wheel and axle mechanism and evaluating the design to make it improve it 
</t>
  </si>
  <si>
    <t>Making a moving vehicle which works (wheels move correctly) or if it doesn't work, explaining what needs to change in order for it to work</t>
  </si>
  <si>
    <t>Explaining how the model works and how it could be improved, using appropriate technical vocabulary</t>
  </si>
  <si>
    <t xml:space="preserve">Textiles: Puppets </t>
  </si>
  <si>
    <t xml:space="preserve">Joining Fabrics </t>
  </si>
  <si>
    <t xml:space="preserve">Joining fabrics together using different techniques; pinning, stapling and gluing </t>
  </si>
  <si>
    <t>Joining fabrics together using staples, pins or glue.</t>
  </si>
  <si>
    <t>Joining fabrics together using staples, pins or glue as well as deciding which joining method is most suitable for the desired outcome.</t>
  </si>
  <si>
    <t xml:space="preserve">Designing my Puppet </t>
  </si>
  <si>
    <t>Using a template to design a puppet</t>
  </si>
  <si>
    <t>Designing a puppet and using a template.</t>
  </si>
  <si>
    <t>Designing a puppet that reflects a chosen character and using a template, cutting with a consistent level of accuracy.</t>
  </si>
  <si>
    <t xml:space="preserve">Making and Joining my Puppet </t>
  </si>
  <si>
    <t>Joining two fabrics together accurately</t>
  </si>
  <si>
    <t>Joining the two puppets’ faces together as one, aligning the two pieces of fabric.</t>
  </si>
  <si>
    <t>Accurately and neatly joining the two puppets’ faces together as one, with even spacing.</t>
  </si>
  <si>
    <t xml:space="preserve">Decorating my Puppet </t>
  </si>
  <si>
    <t>To embellish a design using joining methods</t>
  </si>
  <si>
    <t>Decorating a puppet to match a design using joining methods</t>
  </si>
  <si>
    <t>Adapting a design to decorate a puppet so that it represents a chosen character which features a range and/or quality of joining techniques used to decorate the puppet.</t>
  </si>
  <si>
    <t>Percentage of lessons child is working at GD</t>
  </si>
  <si>
    <t>Percentage of lessons child is working at SU</t>
  </si>
  <si>
    <t>Percentage of lessons child is working towards (WT) Learning intention</t>
  </si>
  <si>
    <t>Design and technology 
Assessment Year 2</t>
  </si>
  <si>
    <t>Food: A Balanced Diet</t>
  </si>
  <si>
    <t>Hidden Sugars in Drinks</t>
  </si>
  <si>
    <t xml:space="preserve">Learning what makes a balanced diet and that there are five food groups (fruit and vegetables, starchy carbohydrates, proteins, dairy and oil and spreads). Knowing where to find the nutritional information on a drinks container 
</t>
  </si>
  <si>
    <t xml:space="preserve">Naming the four main food groups and identifying foods that belong to each group 
</t>
  </si>
  <si>
    <t xml:space="preserve">Secure knowledge of the four main food groups and the foods that belong in each. Identifying the dangers of hidden sugars in drinks
</t>
  </si>
  <si>
    <t>Taste Testing Combinations</t>
  </si>
  <si>
    <t xml:space="preserve">Taste testing food combinations. Experiencing food through touch and smell and knowing that the ideal ingredient combinations for a dish will contain foods from more than one food group
</t>
  </si>
  <si>
    <t>Identifying the correct food group of a given food and describing its taste, texture and smell</t>
  </si>
  <si>
    <t xml:space="preserve">Carefully considering why flavour combinations do or don't work and using varied vocabulary to describe smells, textures or tastes
</t>
  </si>
  <si>
    <t>Design</t>
  </si>
  <si>
    <t>Remembering which food combinations work well together and designing three possible wraps based on these, then selecting one to make. Learning how to slice food safely using the bridge or claw grip</t>
  </si>
  <si>
    <t xml:space="preserve">The ability to think of four different wrap ideas, giving consideration to flavour combinations 
</t>
  </si>
  <si>
    <t xml:space="preserve">Carefully considering combinations that include complementary flavours and textures and justifying this 
</t>
  </si>
  <si>
    <t>Making and Evaluating</t>
  </si>
  <si>
    <t xml:space="preserve">Making a healthy wrap, preparing the food safely and reviewing the final design 
</t>
  </si>
  <si>
    <t xml:space="preserve">Constructing a wrap that meets the design brief and plan
</t>
  </si>
  <si>
    <t xml:space="preserve">Constructing a wrap that meets the design brief and plan and that has been adapted where necessary, eg: the size of the ingredients in the wrap
</t>
  </si>
  <si>
    <t>Mechanisms: Making a Moving Monster</t>
  </si>
  <si>
    <t>Pivots, Levers and Linkages</t>
  </si>
  <si>
    <t xml:space="preserve">Understanding that mechanisms are a collection of moving parts that work together in a machine, learning that there is always an input and output in a mechanism and identifying mechanisms in everyday objects. Learning that a lever is something that turns on a pivot and that a linkage is a system of levers that are connected by pivots. Devising a whole-class Design Criteria </t>
  </si>
  <si>
    <t xml:space="preserve">Using key terms accurately. Identifying the correct terms for levers, linkages and pivots. Analysing popular toys with the correct terminology
</t>
  </si>
  <si>
    <t>Applying technical knowledge to more sophisticated mechanisms. Using a wider range of observations when analysing products. Identifying a more sophisticated design criteria</t>
  </si>
  <si>
    <t>Designing my Monster</t>
  </si>
  <si>
    <t xml:space="preserve">Learning that linkages use levers and pivots to create motion. Drawing two moving monster designs that satisfy the Design Criteria and include the linkage required to make the monster move 
</t>
  </si>
  <si>
    <t xml:space="preserve">Designing monsters suitable for children, which satisfy most of the design criteria. Selecting the suitable linkage system to produce the desired motions. Evaluating two designs against the design criteria, and deciding selecting a favourite based on this and the feedback of their peers
</t>
  </si>
  <si>
    <t xml:space="preserve">Producing more sophisticated and suitable monster designs using complex linkage systems of their own creation (rather than selected from a stock of suggested systems). Explaining in  greater depth why they have selected their chosen design
</t>
  </si>
  <si>
    <t>Making Linkages</t>
  </si>
  <si>
    <t xml:space="preserve">Learning that linkages use levers and pivots to create motion. Making linkages using card for levers and split pins for pivots, experimenting with the linkages by changing the widths, lengths and thicknesses of card </t>
  </si>
  <si>
    <t xml:space="preserve">Creating functional linkages that produce the desired input and output motions 
</t>
  </si>
  <si>
    <t xml:space="preserve">Creating imaginative and functional linkages that produce the desired input and output motions. Deviating from original designs with intent, working out how to produce more complex designs. Producing work of a high quality (neatly cut and assembled components)
</t>
  </si>
  <si>
    <t>Making my Monster</t>
  </si>
  <si>
    <t>Creating a moving monster, making linkages by connecting levers and pivots. Designing and making the features of the monster. Selecting materials according to their characteristics and evaluating how functional the monster is and whether it meets the Design Criteria</t>
  </si>
  <si>
    <t xml:space="preserve">Selecting and assembling materials to create planned monster features. Assembling the monster to the linkages without affecting the function of them. Evaluating the final product against the design criteria
</t>
  </si>
  <si>
    <t xml:space="preserve">Selecting, assembling and using materials creatively to make planned monster features with sophistication and greater complexity. Assembling the finished monster to linkages without impeding the function. Evaluating the final product against the Design Criteria and determining ways to improve the design to be more effective
</t>
  </si>
  <si>
    <t>Structures: Baby Bear's Chair</t>
  </si>
  <si>
    <t>Exploring Stability</t>
  </si>
  <si>
    <t xml:space="preserve">Comparing the stability of different shapes, identifying when a structure is more or less stable than another. Learning that shapes and structures with wide, flat bases or legs are most stable. Identify natural and man-made structures
</t>
  </si>
  <si>
    <t xml:space="preserve">Identifying man-made/natural structures. Contributing to discussions. Identifying stable and unstable structural shapes. Identifying features that make a chair stable
</t>
  </si>
  <si>
    <t xml:space="preserve">Ability to explore a wider range of structural shapes and interpret the results of the tip-test. Accurately identifying the information above, making more detailed observations/records and drawing accurate conclusions independently
</t>
  </si>
  <si>
    <t>Strengthening Materials</t>
  </si>
  <si>
    <t xml:space="preserve">Exploring strength in different structures, learning that the shape of the structure affects its strength. Building a strong and stiff structure by folding paper and learning that there are different ways paper can be folded to improve it. Testing the strength of a structure </t>
  </si>
  <si>
    <t>Explaining the definition of strength. Identifying the strongest and weakest shaped and part of a structure. Making and testing a structure</t>
  </si>
  <si>
    <t xml:space="preserve">Accurately distinguishing between strength and stability. Making accurate, functional structures and testing them independently. Articulating why cylindrical structures are stronger than those with corners
</t>
  </si>
  <si>
    <t>Making Baby Bear's Chair</t>
  </si>
  <si>
    <t xml:space="preserve">Making a structure according to design criteria. Knowing that chairs are structures and that they need to be strong, stiff and stable. Creating joints and structures from paper/card and tape
</t>
  </si>
  <si>
    <t xml:space="preserve">Working independently to use the materials as demonstrated to begin to make a stable structure. Explaining how their ideas would be suitable for the given brief
</t>
  </si>
  <si>
    <t xml:space="preserve">Working independently to produce a more demanding design and working with a wider range of materials and construction methods. Using more complicated joining techniques and producing neat results. Articulating why their designs will be suitable for the given brief and identifying how it could be made even better
</t>
  </si>
  <si>
    <t>Fixing and Testing Baby Bear's Chair</t>
  </si>
  <si>
    <t xml:space="preserve">Producing a finished strong, stuff and stable structure and evaluating it against the design criteria </t>
  </si>
  <si>
    <t xml:space="preserve">Producing a model that satisfies the given brief, using the appropriate materials and construction techniques and explaining how they made it strong, stiff and stable
</t>
  </si>
  <si>
    <t xml:space="preserve">Producing a model that satisfies the given brief, made using a range of materials and construction techniques to produce a more demanding design. Explaining how they made it strong, stiff and stable and how to improve it
</t>
  </si>
  <si>
    <t xml:space="preserve">Textiles: Pouches </t>
  </si>
  <si>
    <t>Running Stitch</t>
  </si>
  <si>
    <t xml:space="preserve">Threading a needle and sewing a running stitch
</t>
  </si>
  <si>
    <t>Sewing a running stitch with regular sized stitches and understanding that both ends of the thread must be knotted</t>
  </si>
  <si>
    <t xml:space="preserve">Threading a needle, sewing a straight running stitch with evenly sized stitches and understanding that both ends of the thread must be knotted
</t>
  </si>
  <si>
    <t>Using a Template</t>
  </si>
  <si>
    <t xml:space="preserve">Cutting fabric using a template
</t>
  </si>
  <si>
    <t xml:space="preserve">Preparing and cutting the fabric, pinning the fabric and designing a pouch  
</t>
  </si>
  <si>
    <t xml:space="preserve">Preparing and neatly cutting the fabric, pinning the fabric accurately and designing a pouch 
</t>
  </si>
  <si>
    <t>Making a Pouch</t>
  </si>
  <si>
    <t xml:space="preserve">Joining fabrics using a running stitch, sewing with neat, even stitches and tying a knot at either end of the thread. Designing decorations for the pouch </t>
  </si>
  <si>
    <t xml:space="preserve">Sewing a running stitch to join the two pieces of fabric together 
</t>
  </si>
  <si>
    <t xml:space="preserve">Sewing a running stitch using a uniform and close running stitch to join the two pieces of fabric together
</t>
  </si>
  <si>
    <t>Decorating a Pouch</t>
  </si>
  <si>
    <t xml:space="preserve">Joining items using fabric glue or stitching, decorating the pouch and evaluating the final product </t>
  </si>
  <si>
    <t xml:space="preserve">Decorating the pouch using the materials provided 
</t>
  </si>
  <si>
    <t xml:space="preserve">Decorating the pouch using the materials provided to accurately replicate the design plan  
</t>
  </si>
  <si>
    <t>Mechanisms: Fairground Wheel</t>
  </si>
  <si>
    <t>Design a Ferris Wheel</t>
  </si>
  <si>
    <t xml:space="preserve">Exploring wheel mechanisms, learning that axles help wheels to move a vehicle . Designing and labelling a working wheel and designing a wheel   
</t>
  </si>
  <si>
    <t xml:space="preserve">Designing and labelling a wheel, considering the designs of others and making comments about their practicality or appeal 
</t>
  </si>
  <si>
    <t xml:space="preserve">Explaining the function of each part of a Ferris wheel when creating a design and incorporating the most practical aspects of other designs, as well as suggesting improvements
</t>
  </si>
  <si>
    <t>Planning the Build</t>
  </si>
  <si>
    <t xml:space="preserve">Selecting appropriate materials based on their properties and communicating their ideas </t>
  </si>
  <si>
    <t xml:space="preserve">Considering the materials, shape, construction and mechanisms of the wheel and labelling the designs
</t>
  </si>
  <si>
    <t xml:space="preserve">Selecting appropriate materials for each component in the wheel design, justifying their choices. Providing detail about the way the design will be assembled and the relative size of the component parts
</t>
  </si>
  <si>
    <t>Building the Frame and Wheel</t>
  </si>
  <si>
    <t xml:space="preserve">Building and testing a moving wheel, adapting the design as necessary  
</t>
  </si>
  <si>
    <t>Building a stable structure with a rotating wheel and testing and adapting the design as necessary</t>
  </si>
  <si>
    <t xml:space="preserve">Making predictions based on evidence and ensuring sure that the structure rotates smoothly, without resistance
</t>
  </si>
  <si>
    <t>Adding Pods and Decoration</t>
  </si>
  <si>
    <t>Making and evaluating a structure with a rotating wheel, ensuring that the pod stays upright whilst being rotated around a fixed point</t>
  </si>
  <si>
    <t xml:space="preserve">Following a design plan to make a completed model of the wheel 
</t>
  </si>
  <si>
    <t xml:space="preserve">Producing a high quality working model of the wheel adapting, with rotating pods and decoration and explaining any changes made
</t>
  </si>
  <si>
    <t>Design and technology 
Assessment Year 3</t>
  </si>
  <si>
    <t xml:space="preserve">Food: Eating Seasonally </t>
  </si>
  <si>
    <t>Where in the World?</t>
  </si>
  <si>
    <t xml:space="preserve">Learning that climate affects food growth and that not all fruits and vegetables can be grown in the UK. Learning to consider hygiene when preparing food and to use cooking equipment safely
</t>
  </si>
  <si>
    <t xml:space="preserve">Explaining that fruits and vegetables grow in different countries based on their climates
</t>
  </si>
  <si>
    <t xml:space="preserve">Explaining the features of the various climates of the world and naming some countries that have this climate and the fruits and vegetables grown there
</t>
  </si>
  <si>
    <t>British Seasonal Foods</t>
  </si>
  <si>
    <t xml:space="preserve">Understanding that we import food from other countries when foods are not in season, and that imported food will have travelled from far away and has an impact on the environment </t>
  </si>
  <si>
    <t xml:space="preserve">Understanding that ‘seasonal’ fruits and vegetables are those that grow in a given season and taste best then and that eating seasonal fruit and vegetables has a positive effect on the environment
</t>
  </si>
  <si>
    <t xml:space="preserve">Understanding that a country's climate will affect the fruits and vegetables that grow in its seasons and explaining why eating seasonal fruit and vegetables has a positive effect on local farmers as well as the environment 
</t>
  </si>
  <si>
    <t>Rainbow Food</t>
  </si>
  <si>
    <t xml:space="preserve">Creating a healthy and nutritious recipe using seasonal vegetables. Knowing what foods are currently in season and that each fruit and vegetable gives us nutritional benefits
</t>
  </si>
  <si>
    <t xml:space="preserve">Designing a recipe using seasonal ingredients
</t>
  </si>
  <si>
    <t xml:space="preserve">Designing a recipe using seasonal ingredients considering the taste, texture, smell and appearance of the dish
</t>
  </si>
  <si>
    <t>Making Tarts</t>
  </si>
  <si>
    <t xml:space="preserve">Safely following a recipe, knowing how to prepare themselves and a kitchen to cook in, understanding the basic rules of food contamination and using, storing and cleaning a knife safely 
</t>
  </si>
  <si>
    <t xml:space="preserve">Understanding the basic rules of hygiene and safety when working with food and following the instructions within a recipe 
</t>
  </si>
  <si>
    <t xml:space="preserve">A thorough understanding of a how to work safely and hygienically when cooking and working independently to follow the steps within a recipe to create successful end result
</t>
  </si>
  <si>
    <t>Mechanical Systems: Pneumatic Toys</t>
  </si>
  <si>
    <t>Exploring Pneumatics</t>
  </si>
  <si>
    <t>Learning how pneumatic systems work. Understanding that mechanisms are a system of parts that work together to create motion, that pneumatic systems can be used as part of a mechanism and they force air over a distance to create movement and are used in a range of everyday objects</t>
  </si>
  <si>
    <t xml:space="preserve">Drawing accurate diagrams with correct labels, arrows and explanations and correctly identifying definitions for key terms
</t>
  </si>
  <si>
    <t xml:space="preserve">Identifying and explaining how objects and materials can move using trapped air pressure (pneumatics) and incorporating this into a detailed drawing
</t>
  </si>
  <si>
    <t>Designing a Pneumatic Toy</t>
  </si>
  <si>
    <t xml:space="preserve">Designing a toy from recycled materials which uses one of three pneumatic systems. Developing a design criteria from a design brief, generating suitable ideas using thumbnail sketches and exploded diagrams 
</t>
  </si>
  <si>
    <t xml:space="preserve">Identifying five appropriate design criteria, communicating two ideas using thumbnail sketches and communicating and developing one idea using exploded diagrams
</t>
  </si>
  <si>
    <t xml:space="preserve">Producing accurate and detailed designs with all parts and materials labelled
</t>
  </si>
  <si>
    <t>Making Pneumatic Toys</t>
  </si>
  <si>
    <t xml:space="preserve">Creating a pneumatic system to achieve a desired motion and secure housing for the system. Knowing that syringes and balloons can be used to create different types of pneumatic systems
</t>
  </si>
  <si>
    <t xml:space="preserve">Selecting appropriate equipment and materials to build a working pneumatic system and assembling it within the housing to create the desired motion
</t>
  </si>
  <si>
    <t xml:space="preserve">Creating a more complex system of pneumatics and linkages, which is functional, neat and stable; using materials creatively
</t>
  </si>
  <si>
    <t>Decorating and Assembling my Toy</t>
  </si>
  <si>
    <t xml:space="preserve">Selecting materials due to their functional and aesthetic characteristics, manipulating them to create different effects by cutting, creasing, folding, weaving, etc and testing and finalising ideas against design criteria
</t>
  </si>
  <si>
    <t xml:space="preserve">Creating a finished pneumatic toy that fulfils the design brief 
</t>
  </si>
  <si>
    <t xml:space="preserve">Creating a sophisticated pneumatic systems with linkages and decorative housing, showing creative use of materials and attention to detail
</t>
  </si>
  <si>
    <t>Structures: Constructing a Castle</t>
  </si>
  <si>
    <t>Features of a Castle</t>
  </si>
  <si>
    <t xml:space="preserve">Identifying the features of a castle 
</t>
  </si>
  <si>
    <t xml:space="preserve">Drawing a simple castle that includes the most common features and labelling the drawing
</t>
  </si>
  <si>
    <t xml:space="preserve">Drawing a more comprehensive castle with all of the features of the castle included. Labeling the drawing with key words and definitions of each feature 
</t>
  </si>
  <si>
    <t>Designing a Castle</t>
  </si>
  <si>
    <t xml:space="preserve">Designing a castle, drawing the design of the castle using 2D shapes, labelling:
the 3D shapes that will create the features. describing the materials required and colours to be used 
</t>
  </si>
  <si>
    <t xml:space="preserve">Designing a castle with key features which appeals to a given person/purpose
</t>
  </si>
  <si>
    <t xml:space="preserve">Identifying specific details of the design, eg: materials, colours. Designing a castle in detail, incorporating basic features as well as other useful features specific to the person or purpose they’re designing for
</t>
  </si>
  <si>
    <t>Nets and Structures</t>
  </si>
  <si>
    <t xml:space="preserve">Knowing that a net is what a 3D shape would look like if it were opened out flat and constructing 3D nets
</t>
  </si>
  <si>
    <t xml:space="preserve">Constructing a range of 3D geometric shapes using a net by:
Cutting along the bold lines
Folding along the dotted lines
Keeping the tabs the correct size
Making crisp folded edges
Gluing securely to assemble the geometric shape </t>
  </si>
  <si>
    <t xml:space="preserve">Working creatively and accurately to make the unique features found in their initial design through more complex structures. Constructing nets with accuracy and designing their own nets
</t>
  </si>
  <si>
    <t>Building a Castle</t>
  </si>
  <si>
    <t xml:space="preserve">Constructing a castle to meet the requirements of the brief; making 3D shapes using nets, stacking shapes and recyclable materials to make the structures of the castle, creating a base to secure the structures to, adding facades and other decorative features. Evaluating own work and the work of others </t>
  </si>
  <si>
    <t xml:space="preserve">Building a complex structure from simple geometric shapes. Evaluating own work by answering simple questions
</t>
  </si>
  <si>
    <t>Building a complex structure from simple geometric shapes with accuracy and creativity, justifying design decisions and identifying ways to improve own work. Evaluating own work and the work of others in relation to the original design</t>
  </si>
  <si>
    <t xml:space="preserve">Textiles: Cushions </t>
  </si>
  <si>
    <t>Cross Stitch and Appliqué</t>
  </si>
  <si>
    <t xml:space="preserve">Sewing cross stitch and appliqué
</t>
  </si>
  <si>
    <t xml:space="preserve">Using cross stitch to join two pieces of fabric together
</t>
  </si>
  <si>
    <t xml:space="preserve">Using a neat and considered cross stitch to join an appliqué patch to another fabric and attempt reverse appliqué
</t>
  </si>
  <si>
    <t>Cushion Design</t>
  </si>
  <si>
    <t xml:space="preserve">Design a cushion, using a paper template and cutting fabric accurately
</t>
  </si>
  <si>
    <t xml:space="preserve">Designing and cutting the template for a cushion 
</t>
  </si>
  <si>
    <t xml:space="preserve">Designing a cushion, considering how the different elements will work together and neatly cutting the template for a cushion in an interesting shape
</t>
  </si>
  <si>
    <t>Decorating my Cushion</t>
  </si>
  <si>
    <t>Decorating fabric using appliqué and cross stitch and following a design criteria</t>
  </si>
  <si>
    <t xml:space="preserve">Using cross stitch and appliqué to decorate a cushion face 
</t>
  </si>
  <si>
    <t>Sewing cross stitch neatly, with consistently sized stitches, and appliqué to decorate a cushion face</t>
  </si>
  <si>
    <t>Assembling my Cushion</t>
  </si>
  <si>
    <t xml:space="preserve">Assembling the cushion, using stitches to join fabrics, leaving space for a seam
</t>
  </si>
  <si>
    <t xml:space="preserve">Making a cushion that includes appliqué and cross stitch
</t>
  </si>
  <si>
    <t xml:space="preserve">Making a cushion that includes appliqué and cross stitch using small, neat stitches that closely matches the design
</t>
  </si>
  <si>
    <t xml:space="preserve">Electrical Systems: Electric poster </t>
  </si>
  <si>
    <t>Information design</t>
  </si>
  <si>
    <t>Knowing an example of information design and how it is used in real life. Comparing a good and bad version of a poster to understand what makes information design successful and unsuccessful.</t>
  </si>
  <si>
    <t xml:space="preserve">Explaining what ‘information design’ is, supported by one or two examples, explaining what the purpose of each example is. Understanding how information design impacts our world and what could happen if we had no signage, posters, or written communication in public places of interest.
</t>
  </si>
  <si>
    <t xml:space="preserve">Explaining what ‘information design’ is in detail, supported by three or more examples, explaining what the purpose of each example is. Understanding how information design impacts our world and what could happen if we had no signage, posters, or written communication in public places of interest.  Detailing criteria for successful information design and explaining why.
</t>
  </si>
  <si>
    <t>Topic research</t>
  </si>
  <si>
    <t>Completing the design criteria appropriately and sketching ideas for the poster which meet these criteria.</t>
  </si>
  <si>
    <t xml:space="preserve">Completing the design criteria, with points related to Gus’s request and observations of the example electric poster. Researching and choosing a specific Ancient Roman topic and writing a paragraph about it on which to base their initial poster ideas. Roughly sketching four initial ideas and indicating where the bulb will be located for each, with a brief description of its purpose (for example, to light up a flaming beacon).
</t>
  </si>
  <si>
    <t xml:space="preserve">Completing the design criteria, with points that relate to the electric poster function and purpose, having understood the requirements from Gus. Researching and choosing a specific Ancient Roman topic and writing a paragraph or more about it on which to base their initial poster ideas. Sketching with greater detail four initial ideas and indicating where the bulb will be located for each, and explaining the purpose of the bulb (for example, highlighting a specific part of the poster for the public to read about). Evaluating their initial ideas against their design criteria.
</t>
  </si>
  <si>
    <t>Design development</t>
  </si>
  <si>
    <t xml:space="preserve"> Using traffic lights to evaluate their own or others' work against the design criteria Responding to peer feedback by adapting my initial idea into a final design..</t>
  </si>
  <si>
    <t xml:space="preserve">Reviewing their initial ideas against the design criteria, giving consideration to areas that could be improved or amended to meet the criteria better, providing general opinion-based feedback to peers (two stars and a wish). Taking on-board peer feedback to generate ideas and improve their existing ideas to develop one into a final design. Evaluating the final design against the design criteria, making statements based on how well they feel it meets the criteria and why.
</t>
  </si>
  <si>
    <t>Reviewing their initial ideas against the design criteria, giving consideration to each point and identifying areas that could be improved or amended to be a success. Providing constructive feedback to peers (two stars and a wish) with suggestions on how to improve their designs. Taking on-board peer feedback to generate ideas and improve their existing ideas to develop one into a final design. Evaluating their final design in greater detail, against the design criteria, explaining how well they feel it meets the criteria, why and what they would do differently next time.</t>
  </si>
  <si>
    <t>Electric poster assembly</t>
  </si>
  <si>
    <t xml:space="preserve">Assembling the electric poster with support and mounting the final design. Testing whether the simple circuit works and evaluating whether the finished product meets the design criteria or not and how it could be improved further. </t>
  </si>
  <si>
    <t xml:space="preserve">Following a demonstration, assembling the electric poster by mounting the poster and including a functional simple circuit with a bulb. Acknowledging, with a brief explanation, the need to mount the poster using corrugated card. Testing that the simple circuit works by adding a battery. Writing a letter to Gus to evaluate their electric posters and explaining how they meet the design criteria.
</t>
  </si>
  <si>
    <t>With greater independence, following a demonstration, assembling the electric poster by mounting the poster and including a functional simple circuit with a bulb. Explaining the need to mount the poster using corrugated card, and suggesting alternative materials. Testing that the simple circuit works by adding a battery and troubleshooting the circuit if the bulb does not light.</t>
  </si>
  <si>
    <t>Digital world: Electronic charm</t>
  </si>
  <si>
    <t>Smart wearables</t>
  </si>
  <si>
    <t xml:space="preserve">Understanding that there have been advances in technology. Explaining the difference between analogue and digitial. Understanding some of the features of a Micro:bit. </t>
  </si>
  <si>
    <r>
      <rPr>
        <rFont val="Calibri"/>
        <color rgb="FF222222"/>
        <sz val="10.0"/>
      </rPr>
      <t xml:space="preserve">Stating a product that has developed over time. Giving a brief explanation about the digital revolution and/or, through remembering key examples. Suggesting a </t>
    </r>
    <r>
      <rPr>
        <rFont val="Calibri"/>
        <color rgb="FF222222"/>
        <sz val="10.0"/>
        <u/>
      </rPr>
      <t>feature</t>
    </r>
    <r>
      <rPr>
        <rFont val="Calibri"/>
        <color rgb="FF222222"/>
        <sz val="10.0"/>
      </rPr>
      <t xml:space="preserve"> from the Micro:bit for the eCharm.</t>
    </r>
  </si>
  <si>
    <t>Stating and describing how a product(s) has developed over time. Giving an explanation with extended thoughts and opinions about the digital revolution. Suggesting key features of the Micro:bit for the eCharm with justification.</t>
  </si>
  <si>
    <t>Programming an eCharm</t>
  </si>
  <si>
    <t>Adapting a given program that initiates a flashing LED panel design on the Micro:bit when a button is pressed. Identifying when there are errors in their program.</t>
  </si>
  <si>
    <t>Writing a program that initiates a flashing LED panel and/or custom-preset LED panel design on the Micro:bit when a button is pressed.  Suggesting where the errors are if testing is unsuccessful, by comparing the correct code versus their own. Explaining the basic functionality of their finished program.</t>
  </si>
  <si>
    <t>Testing their program using debugging skills to fix any programming errors independently. Including the extension code and amending their design criteria accordingly. Explaining the functionality of their finished program with greater understanding.</t>
  </si>
  <si>
    <t>eCharm pouches</t>
  </si>
  <si>
    <t>Suggesting key features for a pouch. Using a template with adult support when cutting and assembling the pouch.</t>
  </si>
  <si>
    <r>
      <rPr>
        <rFont val="Calibri"/>
        <color rgb="FF222222"/>
        <sz val="10.0"/>
      </rPr>
      <t xml:space="preserve">Suggesting and identifying key features for a pouch. Developing </t>
    </r>
    <r>
      <rPr>
        <rFont val="Calibri"/>
        <color rgb="FF222222"/>
        <sz val="10.0"/>
      </rPr>
      <t>design</t>
    </r>
    <r>
      <rPr>
        <rFont val="Calibri"/>
        <color rgb="FF222222"/>
        <sz val="10.0"/>
      </rPr>
      <t xml:space="preserve"> ideas with some thought to the overall </t>
    </r>
    <r>
      <rPr>
        <rFont val="Calibri"/>
        <color rgb="FF222222"/>
        <sz val="10.0"/>
      </rPr>
      <t>theme</t>
    </r>
    <r>
      <rPr>
        <rFont val="Calibri"/>
        <color rgb="FF222222"/>
        <sz val="10.0"/>
      </rPr>
      <t xml:space="preserve"> and chosen user. Using a </t>
    </r>
    <r>
      <rPr>
        <rFont val="Calibri"/>
        <color rgb="FF222222"/>
        <sz val="10.0"/>
      </rPr>
      <t>template</t>
    </r>
    <r>
      <rPr>
        <rFont val="Calibri"/>
        <color rgb="FF222222"/>
        <sz val="10.0"/>
      </rPr>
      <t xml:space="preserve"> when cutting and assembling the pouch with some support.</t>
    </r>
  </si>
  <si>
    <t>Suggesting, identifying and expressing the need for key features for a pouch, developing design ideas that are tied to the theme and chosen user with justification. Using a template accurately when cutting and assembling the pouch independently.</t>
  </si>
  <si>
    <t>Point of sale displays</t>
  </si>
  <si>
    <t>Giving an example of a 'point of sale' display. Following basic design requirements using computer-aided design by drawing at least one shape with a textbox and bright choice of colours, with adult or peer support. Expressing their opinion of their finished design.</t>
  </si>
  <si>
    <r>
      <rPr>
        <rFont val="Calibri"/>
        <color rgb="FF222222"/>
        <sz val="10.0"/>
      </rPr>
      <t xml:space="preserve">Describing what is meant by ‘point of sale display’, and giving an example. Following basic </t>
    </r>
    <r>
      <rPr>
        <rFont val="Calibri"/>
        <color rgb="FF222222"/>
        <sz val="10.0"/>
      </rPr>
      <t>design</t>
    </r>
    <r>
      <rPr>
        <rFont val="Calibri"/>
        <color rgb="FF222222"/>
        <sz val="10.0"/>
      </rPr>
      <t xml:space="preserve"> requirements using computer-aided design by drawing at least one </t>
    </r>
    <r>
      <rPr>
        <rFont val="Calibri"/>
        <color rgb="FF222222"/>
        <sz val="10.0"/>
      </rPr>
      <t>shape</t>
    </r>
    <r>
      <rPr>
        <rFont val="Calibri"/>
        <color rgb="FF222222"/>
        <sz val="10.0"/>
      </rPr>
      <t xml:space="preserve"> with a textbox and bright choice of colours, following the teacher demonstration. Evaluating their own design, including a positive point and something they would like to include.</t>
    </r>
  </si>
  <si>
    <t>Describing and explaining what a point of sale display can include, with examples (including from their own experience). Following the design requirements, including their own additions with justification as well as any extension work. Evaluating their own design, including positive and points to improve their design with explanation.</t>
  </si>
  <si>
    <t>Design and technology 
Assessment Year 4</t>
  </si>
  <si>
    <t>Electrical Systems: Torch</t>
  </si>
  <si>
    <t xml:space="preserve">Electrical Products </t>
  </si>
  <si>
    <t xml:space="preserve">Identifying electrical products, learning what electrical conductors and insulators are and that a battery contains stored electricity   </t>
  </si>
  <si>
    <t xml:space="preserve">Identifying electrical products and explaining why they are useful and helping to make a working switch
</t>
  </si>
  <si>
    <t xml:space="preserve">Identifying the features of electrical products, making a working switch and suggesting other ways this could be made, including mentioning conductors
</t>
  </si>
  <si>
    <t xml:space="preserve">Evaluating Torches </t>
  </si>
  <si>
    <t xml:space="preserve">Identifying the features of a torch and understanding how it works and identifying what is important in torch design
</t>
  </si>
  <si>
    <t>Identifying the features of a torch, how it works and describing what makes a torch successful</t>
  </si>
  <si>
    <t xml:space="preserve">Explaining what features are important to all torches and which are tailored to the target audience as well as generating creative suggestions for how the components could be made
</t>
  </si>
  <si>
    <t xml:space="preserve">Torch Design </t>
  </si>
  <si>
    <t>Designing a torch, giving consideration for who the product is for</t>
  </si>
  <si>
    <t xml:space="preserve">Creating suitable designs which fit both the success criteria and their personal design criteria
</t>
  </si>
  <si>
    <t xml:space="preserve">Applying the outcome of the evaluation task to improve their design and adding special features specifically designed for their ‘client’
</t>
  </si>
  <si>
    <t xml:space="preserve">Torch Assembly </t>
  </si>
  <si>
    <t xml:space="preserve">Making a torch with a working circuit with a switch, using appropriate equipment to cut and attach materials and assembling a torch according to the design and success criteria. Testing and evaluating the torch. 
</t>
  </si>
  <si>
    <t xml:space="preserve">Creating a functioning torch with a switch according to their design criteria
</t>
  </si>
  <si>
    <t xml:space="preserve">Creating a torch with special features to suit their ‘client’ and discussing how these components could be used in other products
</t>
  </si>
  <si>
    <t xml:space="preserve">Food: Adapting a Recipe </t>
  </si>
  <si>
    <t>Following a Recipe</t>
  </si>
  <si>
    <t>Evaluating a product, giving consideration to: taste, smell, texture, appearance, packaging and target audience and following a recipe to make a biscuit</t>
  </si>
  <si>
    <t xml:space="preserve">Following a recipe with some support. Describing some of the features of a biscuit based on taste, smell, texture and appearance
</t>
  </si>
  <si>
    <t xml:space="preserve">Following a recipe and measuring ingredients accurately with reference to scale intervals. Describing in depth the features of a biscuit based on taste, smell, texture and appearance. An understanding of who the biscuit might be aimed at based on these features
</t>
  </si>
  <si>
    <t>Testing Ingredients</t>
  </si>
  <si>
    <t xml:space="preserve">Cooking a recipe safely, following basic hygiene rules and adapting the recipe to create new versions, evaluating and comparing a range of biscuit prototypes 
</t>
  </si>
  <si>
    <t xml:space="preserve">Adapting a recipe by adding extra ingredients to it 
</t>
  </si>
  <si>
    <t xml:space="preserve">Adapting a recipe and explaining the adaptations made
</t>
  </si>
  <si>
    <t>Final Design and Budget</t>
  </si>
  <si>
    <t xml:space="preserve">Working within a group to design a biscuit to a given budget, taking into consideration biscuits tasted and the successes of the prototypes made
</t>
  </si>
  <si>
    <t xml:space="preserve">Planning a biscuit within budget
</t>
  </si>
  <si>
    <t xml:space="preserve">Planning a well thought out biscuit, within budget, with recipe adaptations that reflect choices based on the sensory characteristics of the design, eg: chewy, sweet, etc.
</t>
  </si>
  <si>
    <t>Biscuit Bake Off</t>
  </si>
  <si>
    <t>Making a biscuit that meets a given design brief, working within the specified budget and creating suitable packaging for the product</t>
  </si>
  <si>
    <t xml:space="preserve">Making a biscuit from an adapted recipe and its packaging all within budget 
</t>
  </si>
  <si>
    <t xml:space="preserve">Making a biscuit that has a clear target audience and has been adapted to alter its sensory characteristics. Creating packaging that compliments the biscuit design
</t>
  </si>
  <si>
    <t>Mechanical Systems: Making a Slingshot Car</t>
  </si>
  <si>
    <t>Chassis and Launch Mechanism</t>
  </si>
  <si>
    <t xml:space="preserve">Learning that all moving things have kinetic energy and that kinetic energy is the energy that something has by being in motion and building. Understanding that a chassis is the frame of a car on which everything else is built and building one </t>
  </si>
  <si>
    <t xml:space="preserve">Working independently to produce an accurate, functioning car chassis
</t>
  </si>
  <si>
    <t xml:space="preserve">Making a high quality and functioning car chassis through the implementation of neat angles and secure gluing/assembly. Adding additional strengthening features to their design. An awareness that weight affects the speed an object can travel at
</t>
  </si>
  <si>
    <t>Designing the Car Body</t>
  </si>
  <si>
    <t xml:space="preserve">Designing a car body to cover the chassis, giving consideration to the shape to reduce air resistance, drawing a net to create the structure from
</t>
  </si>
  <si>
    <t xml:space="preserve">Designing a shape that is suitable for the project and making some attempt to reduce air resistance through the design of the shape
</t>
  </si>
  <si>
    <t xml:space="preserve">Designing a shape that is sophisticated and fully embraces the concept of reducing air resistance. Including sophisticated graphic design on the product
</t>
  </si>
  <si>
    <t>Making the Car Body</t>
  </si>
  <si>
    <t>Making the body of the car, measuring, marking and cutting the panels (nets) against the dimensions of the chassis and decorating the panels</t>
  </si>
  <si>
    <t>Producing panels that will fit the chassis and can be assembled effectively using the tabs they have designed</t>
  </si>
  <si>
    <t xml:space="preserve">Producing panels that will fit the chassis and can be assembled effectively using the tabs they have designed neatly and accurately with a more sophisticated shape and graphic design
</t>
  </si>
  <si>
    <t>Assembly and Testing</t>
  </si>
  <si>
    <t>Assembling the panels of the body to the chassis, evaluating the speed of the car based on the understanding that some cars are faster as a result of: body shape; stored energy in the elastic band and the accuracy of the angle in the chassis and axle</t>
  </si>
  <si>
    <t xml:space="preserve">Constructing the car bodies effectively. Conducting the trial accurately and drawing conclusions and improvements from the results
</t>
  </si>
  <si>
    <t xml:space="preserve">Constructing the car bodies independently and to a high-quality finish. Testing a wider range of features of the vehicles and therefore drawing on a wider range of conclusions as to the ways their cars could be improved
</t>
  </si>
  <si>
    <t xml:space="preserve">Structure </t>
  </si>
  <si>
    <t>Exploring Frame Structures</t>
  </si>
  <si>
    <t>Understanding the purpose of world expos and pavilions and making a variety of different frame structures</t>
  </si>
  <si>
    <t xml:space="preserve">Producing a range of free standing frame structures of different shapes and sizes
</t>
  </si>
  <si>
    <t xml:space="preserve">Experimenting with more abstract shapes, potentially exploring creating overhangs and combinations of different geometric shapes
</t>
  </si>
  <si>
    <t>Designing a Pavilion</t>
  </si>
  <si>
    <t xml:space="preserve">Knowing that different materials can create different effects and designing a structure that is stable and aesthetically pleasing
</t>
  </si>
  <si>
    <t xml:space="preserve">Designing a pavilion that is strong, stable and aesthetically pleasing, including a range of materials to create a desired effect
</t>
  </si>
  <si>
    <t xml:space="preserve">Designing an aesthetically pleasing pavilion which uses a stable structure based on their explored techniques and an accurate plan drawn on their base
</t>
  </si>
  <si>
    <t>Pavilion Frame</t>
  </si>
  <si>
    <t xml:space="preserve">Building a frame structure, selecting appropriate materials, reinforcing corners to strengthen the structure
</t>
  </si>
  <si>
    <t xml:space="preserve">Selecting appropriate materials and construction techniques to create a stable, free-standing frame structure for the pavilion which clearly reflects the design
</t>
  </si>
  <si>
    <t>Experimenting with a wide range of materials and more sophisticated construction techniques to create an imaginative, well-made frame structure which has strong links to the theme</t>
  </si>
  <si>
    <t>Pavilion Cladding</t>
  </si>
  <si>
    <t xml:space="preserve">Adding cladding to a frame structure, selecting appropriate materials and creating different textural effects  
</t>
  </si>
  <si>
    <t>Selecting appropriate materials and techniques to add cladding to their pavilion which clearly reflects the chosen theme and the design criteria</t>
  </si>
  <si>
    <t xml:space="preserve">Experimenting with a wide range of materials and more sophisticated techniques to create and attach cladding which has strong links to the theme as well as creating the surrounding landscape
</t>
  </si>
  <si>
    <t xml:space="preserve">Textiles: Fastenings </t>
  </si>
  <si>
    <t>Evaluating Fastenings</t>
  </si>
  <si>
    <t xml:space="preserve">Identifying and evaluating different types of fastenings, articulating the benefits and disadvantages of each fastening type </t>
  </si>
  <si>
    <t xml:space="preserve">Identifying the features, benefits and disadvantages of a range of fastening types 
</t>
  </si>
  <si>
    <t xml:space="preserve">Identifying the features, benefits and disadvantages of a range of fastening types and to justify why one type may be more suitable than another type for a specific purpose
</t>
  </si>
  <si>
    <t>Designing my Book Sleeve</t>
  </si>
  <si>
    <t>Designing a product to meet a design criteria which includes a fastening</t>
  </si>
  <si>
    <t xml:space="preserve">Writing design criteria and designing a sleeve that matches this criteria, including a fastening of some kind
</t>
  </si>
  <si>
    <t xml:space="preserve">Using a design criteria to design a sleeve that meets all of the design requirements, explaining their choices
</t>
  </si>
  <si>
    <t>Paper Mock-up and Preparing Fabric</t>
  </si>
  <si>
    <t xml:space="preserve">Making and testing a paper template
</t>
  </si>
  <si>
    <t xml:space="preserve">Making a template for the book sleeve 
</t>
  </si>
  <si>
    <t>Drawing a template with accurate proportions to fit the reading book, which also matches the design</t>
  </si>
  <si>
    <t>Assembling my Book Sleeve</t>
  </si>
  <si>
    <t xml:space="preserve">To assemble the book jacket, joining the fabric by sewing and adhering to the design criteria
</t>
  </si>
  <si>
    <t xml:space="preserve">Assembling the case, sewing with a stitch of their choosing 
</t>
  </si>
  <si>
    <t xml:space="preserve">Assembling the case, sewing with a stitch of their choosing, using small, neat stitches and reinforcing these where necessary
</t>
  </si>
  <si>
    <t>Digital world: Mindful moments timer</t>
  </si>
  <si>
    <t>Mindfulness and existing technology</t>
  </si>
  <si>
    <t>Discuss the advantages and disadvantages of a single timer with the support of a word bank. Understanding some of the features of a Micro:bit.</t>
  </si>
  <si>
    <t xml:space="preserve">Stating and/or describing the advantages and disadvantages of existing products (timers). Understanding how Micro:bit features could be used as part of a design idea.
. 
 </t>
  </si>
  <si>
    <t>Analysing and evaluating the advantages and disadvantages of existing products (timers). Suggesting how a Micro:bit timer could be useful, including any additional Micro:bit functions/features that could be included to enhance the timer (e.g. LED pattern when the timer finishes).</t>
  </si>
  <si>
    <t>Programming timers</t>
  </si>
  <si>
    <t>Using visual support to write a program that displays a timer on the Micro:bit after pressing button A. Testing their product and identifying errors which they they correct with support.</t>
  </si>
  <si>
    <t>Writing a program that displays a timer based on their chosen seconds/minute(s) on the Micro:bit after pressing button A. Suggesting where the errors are if testing is unsuccessful, by comparing the correct code to their own. Stating key functions in the program editor (e.g. loops).</t>
  </si>
  <si>
    <r>
      <rPr>
        <rFont val="Calibri"/>
        <color rgb="FF222222"/>
        <sz val="10.0"/>
      </rPr>
      <t xml:space="preserve">Writing a program that displays a timer based on their chosen seconds/minute(s) on the Micro:bit after pressing button A. Testing their program and using debugging skills to </t>
    </r>
    <r>
      <rPr>
        <rFont val="Calibri"/>
        <color rgb="FF222222"/>
        <sz val="10.0"/>
      </rPr>
      <t>fix</t>
    </r>
    <r>
      <rPr>
        <rFont val="Calibri"/>
        <color rgb="FF222222"/>
        <sz val="10.0"/>
      </rPr>
      <t xml:space="preserve"> any programming errors independently. Including the extension code and amending their </t>
    </r>
    <r>
      <rPr>
        <rFont val="Calibri"/>
        <color rgb="FF222222"/>
        <sz val="10.0"/>
      </rPr>
      <t>design criteria</t>
    </r>
    <r>
      <rPr>
        <rFont val="Calibri"/>
        <color rgb="FF222222"/>
        <sz val="10.0"/>
      </rPr>
      <t xml:space="preserve"> accordingly. Explaining key functions in the program editor (e.g. loops).</t>
    </r>
  </si>
  <si>
    <t>Prototypes</t>
  </si>
  <si>
    <t>Working with others to cut out and assemble the net template.  Expressing their opinion of the Micro:bit timer box and suggesting changes they would make if they were to make the box again.</t>
  </si>
  <si>
    <r>
      <rPr>
        <rFont val="Calibri"/>
        <color rgb="FF222222"/>
        <sz val="10.0"/>
      </rPr>
      <t xml:space="preserve">Cutting out the Activity: Box </t>
    </r>
    <r>
      <rPr>
        <rFont val="Calibri"/>
        <color rgb="FF222222"/>
        <sz val="10.0"/>
      </rPr>
      <t>net</t>
    </r>
    <r>
      <rPr>
        <rFont val="Calibri"/>
        <color rgb="FF222222"/>
        <sz val="10.0"/>
      </rPr>
      <t xml:space="preserve">. Assembling the net using tape or </t>
    </r>
    <r>
      <rPr>
        <rFont val="Calibri"/>
        <color rgb="FF222222"/>
        <sz val="10.0"/>
      </rPr>
      <t>glue</t>
    </r>
    <r>
      <rPr>
        <rFont val="Calibri"/>
        <color rgb="FF222222"/>
        <sz val="10.0"/>
      </rPr>
      <t xml:space="preserve"> and tabs securely into a box </t>
    </r>
    <r>
      <rPr>
        <rFont val="Calibri"/>
        <color rgb="FF222222"/>
        <sz val="10.0"/>
      </rPr>
      <t>structure</t>
    </r>
    <r>
      <rPr>
        <rFont val="Calibri"/>
        <color rgb="FF222222"/>
        <sz val="10.0"/>
      </rPr>
      <t xml:space="preserve">with a slot for the Micro:bit display. Evaluating the immediate appeal of the Micro: bit timer and how it might </t>
    </r>
    <r>
      <rPr>
        <rFont val="Calibri"/>
        <color rgb="FF222222"/>
        <sz val="10.0"/>
      </rPr>
      <t>function</t>
    </r>
    <r>
      <rPr>
        <rFont val="Calibri"/>
        <color rgb="FF222222"/>
        <sz val="10.0"/>
      </rPr>
      <t>. Expressing which stages of the project they enjoyed or found more challenging.</t>
    </r>
  </si>
  <si>
    <r>
      <rPr>
        <rFont val="Calibri"/>
        <color rgb="FF222222"/>
        <sz val="10.0"/>
      </rPr>
      <t xml:space="preserve">Cutting out more complex nets and, or those of their own </t>
    </r>
    <r>
      <rPr>
        <rFont val="Calibri"/>
        <color rgb="FF222222"/>
        <sz val="10.0"/>
      </rPr>
      <t>design</t>
    </r>
    <r>
      <rPr>
        <rFont val="Calibri"/>
        <color rgb="FF222222"/>
        <sz val="10.0"/>
      </rPr>
      <t xml:space="preserve"> with an increased level of accuracy. Using techniques such as layering to strengthen their net and consider ways of securing the Micro: bit inside. Reflecting on the full journey of the project, and the knowledge picked up along the way. Ability to explain in more </t>
    </r>
    <r>
      <rPr>
        <rFont val="Calibri"/>
        <color rgb="FF222222"/>
        <sz val="10.0"/>
      </rPr>
      <t>detail</t>
    </r>
    <r>
      <rPr>
        <rFont val="Calibri"/>
        <color rgb="FF222222"/>
        <sz val="10.0"/>
      </rPr>
      <t xml:space="preserve"> which stages of the project they found most challenging and why, with areas that they could improve or how they may already have improved on them</t>
    </r>
  </si>
  <si>
    <t>Brand identity</t>
  </si>
  <si>
    <t>Knowing what a logo is and explaining their preferences when it comes to logos. Making appropriate suggestions for a logo to suit the theme. Using CAD with support.</t>
  </si>
  <si>
    <t>Explaining the need for a company to stand out against competition, and/or stating the importance of logos in business. Recalling and describing the name and use of key tools used in Sketchup (CAD Computer-aided-design.) software. Fulfilling the design requirements of the logo.</t>
  </si>
  <si>
    <t>Explaining and justifying the need for a company to stand out against competition and the need for a logo that represents the company accurately. Recalling and describing the name and use of additional tools beyond what was demonstrated in Sketchpad. Fulfilling the design requirements of the logo, and justify their choices.</t>
  </si>
  <si>
    <t>Design and technology 
Assessment Year 5</t>
  </si>
  <si>
    <t xml:space="preserve">Food: What Could be Healthier? </t>
  </si>
  <si>
    <t>From Farm to Fork</t>
  </si>
  <si>
    <t xml:space="preserve">Understanding where food comes from, learning how beef is reared and processed and the ethical issues around cattle farming
</t>
  </si>
  <si>
    <t xml:space="preserve">Understanding how beef gets from the farm to plate. Presenting the subject of their poster with clear information in an easy to read format
</t>
  </si>
  <si>
    <t xml:space="preserve">Considering, in depth, the ethical issues around farming and how cattle are kept. Using the internet to research further relevant information
</t>
  </si>
  <si>
    <t>What does Healthy Look Like?</t>
  </si>
  <si>
    <t>Understanding what constitutes a balanced diet. Using keywords to research alternative ingredients for a dish and making suggestions for healthy substitutions and additions to a recipe</t>
  </si>
  <si>
    <t xml:space="preserve">Contributing ideas as to what a ‘healthy meal’ means. Identifying the nutritional differences between different products and recipes 
</t>
  </si>
  <si>
    <t xml:space="preserve">Explaining that we can interpret the idea of a ‘healthy meal’ in different ways. Noticing the nutritional differences between different products and giving potential reasons as to why this might be based on the different ingredients and the quantities of the ingredients
</t>
  </si>
  <si>
    <t>Adapting and Improving a Recipe</t>
  </si>
  <si>
    <t xml:space="preserve">Knowing that the nutritional value of a recipe alters if you remove, substitute or add additional ingredients. Calculating and comparing two adapted bolognese recipes using a nutritional calculator and then selecting the healthier option. Writing an amended method for a recipe to incorporate changes to ingredients </t>
  </si>
  <si>
    <t xml:space="preserve">Recognising nutritional differences between two similar recipes and giving some justification as to why this is. Working as a team to amend a bolognese recipe with healthy adaptations
</t>
  </si>
  <si>
    <t xml:space="preserve">Explaining why two similar recipes have different nutritional values and giving reasons as to why this might be and giving an opinion as to why the health benefits of one outweigh the other. Leading their team to amend a bolognese recipe, inserting the addition of various ingredients in the correct place and using a varied selection of imperative verbs
</t>
  </si>
  <si>
    <t>Mamma Mia! What a Tasty, Healthy Bolognese!</t>
  </si>
  <si>
    <t xml:space="preserve">Following a recipe to make a bolognese, using the relevant equipment safely, working hygienically and designing appealing packaging to reflect the recipe
</t>
  </si>
  <si>
    <t>Following a recipe to produce a healthy bolognese sauce, chopping an onion as shown and designing packaging that promotes the ingredients of the bolognese</t>
  </si>
  <si>
    <t>Chopping an onion as shown, helping others to accurately follow the recipe method and designing packaging that highlights the key features of the sauce and justifying their choices</t>
  </si>
  <si>
    <t>Mechanical systems: Making a Pop-up Book</t>
  </si>
  <si>
    <t>Pop-up Book Page Design</t>
  </si>
  <si>
    <t xml:space="preserve">Designing a pop up book which includes a mixture of structures and mechanisms within in. Understanding that input is the motion used to start a mechanism and output is the motion that happens as a result
</t>
  </si>
  <si>
    <t xml:space="preserve">Producing a suitable plan for each page, naming each type of mechanism, input and output and understanding that structures use the movement of the pages to work and mechanisms control movement </t>
  </si>
  <si>
    <t>Producing a suitable plan for each page, naming each type of mechanism, input and output accurately, including more complex linkage systems and understanding that structures use the movement of the pages to work and mechanisms control movement</t>
  </si>
  <si>
    <t>Making my Pop-up Book</t>
  </si>
  <si>
    <t xml:space="preserve">Following a design brief to make a pop up book, making mechanisms and/or structures by using sliders, pivots and folds to produce movement 
</t>
  </si>
  <si>
    <t xml:space="preserve">Producing the structure of the book and beginning to draw and assemble the components necessary for the first structures/mechanisms
</t>
  </si>
  <si>
    <t xml:space="preserve">Using more demanding mechanisms/structures. Producing a product of exceptionally high quality – neatly and accurately cut and assembled
</t>
  </si>
  <si>
    <t>Using Layers and Spacers</t>
  </si>
  <si>
    <t xml:space="preserve">Using layers and spacers to cover the working of mechanisms
</t>
  </si>
  <si>
    <t xml:space="preserve">Assembling the components for all the required structures/mechanisms and hiding the relevant parts of the mechanisms with more layers using spacers where needed
</t>
  </si>
  <si>
    <t xml:space="preserve">Assembling the components for all the necessary structures/mechanisms and hiding the relevant parts of the mechanisms with more layers using spacers where needed. Producing more demanding mechanisms/structures and work is of exceptionally high quality (neatly and accurately cut and assembled)
</t>
  </si>
  <si>
    <t>Writing and Illustrating</t>
  </si>
  <si>
    <t>Completing the surface decoration of the pop-up book, adding pictures, captions and ensuring that the making is neat, accurate and secure</t>
  </si>
  <si>
    <t xml:space="preserve">Using a range of mechanisms and structures to illustrate the story and making it interactive. Using layers to hide mechanical elements and illustrating the story through the use of appropriate materials and captions
</t>
  </si>
  <si>
    <t xml:space="preserve">Including a wider range of more sophisticated mechanisms and structures. High quality making and sophistication of the surface decoration
</t>
  </si>
  <si>
    <t xml:space="preserve">Structures: Bridges </t>
  </si>
  <si>
    <t>Arch and Beam Bridges</t>
  </si>
  <si>
    <t xml:space="preserve">Identifying arch and beam bridges and understanding ‘compression and tension’. Making a range of different shaped beam bridges, identifying stronger and weaker structures and finding different ways to reinforce structures 
</t>
  </si>
  <si>
    <t xml:space="preserve">Articulating the definition of ‘tension and compression’ and identifying stronger and weaker shapes and points where structures typically failed 
</t>
  </si>
  <si>
    <t xml:space="preserve">Articulating the definition of ‘tension and compression’ and identifying where it is utilised in different structures. Suggesting a variety of ways to reinforce structures at the points at which they failed 
</t>
  </si>
  <si>
    <t>Spaghetti Truss Bridges</t>
  </si>
  <si>
    <t>Building a spaghetti truss bridge
Identifying and building suspension and truss bridges, using triangles to create truss bridges and testing them, understanding how triangles can be used to reinforce bridges</t>
  </si>
  <si>
    <t xml:space="preserve">Identifying suspension and truss bridges and using triangles to create a simple truss bridge that spans a given distance and supports a load.
</t>
  </si>
  <si>
    <t xml:space="preserve">Articulating the difference between beam, arch, truss and suspension bridges and making an accurate and well constructed truss bridge, explaining where some bridges are stronger or weaker than others.
</t>
  </si>
  <si>
    <t xml:space="preserve">Building Bridges </t>
  </si>
  <si>
    <t xml:space="preserve">Building a wooden bridge structure, measuring and marking the wood accurately, selecting appropriate tools and equipment, using saws safely and using card corners to reinforce the structure
</t>
  </si>
  <si>
    <t xml:space="preserve">Independently measuring and marking out wood and using correct techniques to cut it safely 
</t>
  </si>
  <si>
    <t xml:space="preserve">Independently creating accurate, neat and secure joints by using correct techniques to cut the wood safely and using card corners where they determine they need to reinforce their structure
</t>
  </si>
  <si>
    <t>Finalising Bridges</t>
  </si>
  <si>
    <t xml:space="preserve">Improving and reinforcing a bridge structure, identifying points of weakness and reinforce them as necessary and adding road markings 
</t>
  </si>
  <si>
    <t xml:space="preserve">Evaluating the success of the bridge, making improvements and reinforcements as necessary
</t>
  </si>
  <si>
    <t xml:space="preserve">Independently building the bridge design, adapting and improving the structure as necessary by identifying points of weakness as well as adding road markings to the bridge surface for a high quality finish
</t>
  </si>
  <si>
    <t xml:space="preserve">Textiles </t>
  </si>
  <si>
    <t>Designing a Stuffed Toy</t>
  </si>
  <si>
    <t xml:space="preserve">Designing a stuffed toy, making a proportional paper template
</t>
  </si>
  <si>
    <t xml:space="preserve">Designing a stuffed toy considering the main component shapes required and creating an appropriate template
</t>
  </si>
  <si>
    <t xml:space="preserve">Creating a detailed and complex design of a stuffed toy considering all of the component shapes required to make the overall toy and creating an appropriately sized template
</t>
  </si>
  <si>
    <t xml:space="preserve">Blanket Stitch </t>
  </si>
  <si>
    <t xml:space="preserve">Using a blanket stitch to join two pieces of fabric, cutting neatly and accurately and threading a needle  
</t>
  </si>
  <si>
    <t xml:space="preserve">Joining two pieces of fabric using blanket stitch and neatly cutting out their fabric
</t>
  </si>
  <si>
    <t>Confidently joining two pieces of fabric using blanket stitch and practising other types of stitching (running and cross stitch)</t>
  </si>
  <si>
    <t>Details and Appendages</t>
  </si>
  <si>
    <t>Creating and adding decorations to fabric, using applique to attach pieces of fabric decoration and stitches to decorate fabric</t>
  </si>
  <si>
    <t xml:space="preserve">Using appliqué or decorative stitching to decorate the front of the stuffed toy
</t>
  </si>
  <si>
    <t xml:space="preserve">Using neat, small stitches to attach decorative fabric as well as adding decorative stitching according to the design
</t>
  </si>
  <si>
    <t>Assembly</t>
  </si>
  <si>
    <t xml:space="preserve">Using a blanket stitch to assemble the components of the toy, stuffing the toy and evaluating the end product
</t>
  </si>
  <si>
    <t xml:space="preserve">Using blanket stitch to assemble the stuffed toy, repairing when needed and identifying what worked well as well as areas for improvement
</t>
  </si>
  <si>
    <t xml:space="preserve">Creating a stuffed toy with different components, assembling it using blanket stitch which is neat and consistent, repairing or reinforcing areas where necessary 
</t>
  </si>
  <si>
    <t>Electrical Systems: Doodlers</t>
  </si>
  <si>
    <t>Electrical systems and motors</t>
  </si>
  <si>
    <t xml:space="preserve">Understanding that circuits are made up of different electronic components, naming these components and giving examples of motorised products. 
</t>
  </si>
  <si>
    <t xml:space="preserve">Identifying simple circuit components (battery, bulb and switch) with a basic explanation of their function (e.g. the battery powers the circuit). Explaining that a series circuit is assembled in a loop to allow the electricity to flow along one path, with no crossover wires. Describing a motor as a circuit component that changes electrical energy into movement. Providing examples of motorised products that use the movement to rotate or spin different parts. </t>
  </si>
  <si>
    <t xml:space="preserve"> Identifying simple circuit components (battery, bulb and switch) with a more detailed explanation of their function (e.g. batteries hold an electrical charge, and allow a product to be portable without the need for a plug). Explaining that a series circuit has only one path for the electrical current to flow, has no crossover wires and the electrical current travels in a loop. Explaining that by causing a break in a series circuit, you can create an on/off switch. Describing a motor as a circuit component that converts electrical energy into rotational movement that turns the axle. Providing examples of motorised products justified by explaining how the motor could power and turn certain parts of the product.</t>
  </si>
  <si>
    <t>Meet the Doodlers</t>
  </si>
  <si>
    <t>Working with support from their teammates to try different ways to amend the form or function of the Doodlers. Being able to recognise how the form or function has been altered and what caused the change.</t>
  </si>
  <si>
    <t xml:space="preserve">Carrying out their duty by removing and replacing different parts of the Doodler in their team and suggesting ways to switch the configuration to amend the form or function of the Doodler. Explaining in their investigation report each of the changes that were made by themselves and others in the team and the effect this had on the Doodler’s ability to draw scribbles (function) and appearance (form). </t>
  </si>
  <si>
    <t>Carrying out their duty by disassembling and rebuilding the Doodler in their team and switching the configuration to amend the form or function of the Doodler. Explaining in their investigation report each of the changes that were made by themselves and others in the team and the effect this had on the Doodler’s ability to draw scribbles (function) and appearance (form), with reference to factors such as stability. Predicting what would happen before elements were changed with the Doodler, justified by what they have learned during the investigation.</t>
  </si>
  <si>
    <t>Doodler design and construction</t>
  </si>
  <si>
    <t>Being able to discuss the design criteria for their Doodler and relating this to the investigative process from the previous lesson.</t>
  </si>
  <si>
    <t xml:space="preserve">Developing design criteria that clarifies who the target user is, the purpose of their Doodler, a key function, and the Doodlers form with regards to the final appearance (e.g. fun, bright, soft). Explaining simply why their Doodler has a certain configuration based on the findings of the investigation (e.g. I used four pens because the Doodler would fall over with two). Creating a functional Doodler that creates scribbles on paper with or without a switch. </t>
  </si>
  <si>
    <t xml:space="preserve">Developing design criteria that clarifies who the target user is, the purpose of their Doodler, key functions, and the Doodlers form with regards to the final appearance and ease of use (e.g. bright, easy to switch on or off). Explaining why their Doodler has a certain configuration based on the findings of the investigation (e.g. I used four pens to improve the stability of my Doodler). Creating a functional Doodler that utilises a switch. </t>
  </si>
  <si>
    <t>Doodler DIY kits</t>
  </si>
  <si>
    <t>Listing the equipment needed to build a Doodler and the main steps to take during assembly as a set of instructions or storyboard.</t>
  </si>
  <si>
    <t>Identifying and listing each of the required materials, tools and circuit components required to build a Doodler. Explaining simply the steps to assemble a Doodler as part of a set of instructions (or storyboard). Writing instructions to build a functional electrical circuit, and explaining how to identify if it is functional or not (the motor spins when the circuit is powered). Providing suggestions to improve a set of peer’s instructions after testing how effective they are at guiding someone.</t>
  </si>
  <si>
    <t>Identifying and listing each of the required materials, tools and circuit components required to build a Doodler, including where necessary information about them. Explaining in greater detail the steps to take to assemble a Doodler as part of a set of instructions (or storyboard). Writing instructions to build a functional electrical circuit, and explaining potential areas for error and ways to troubleshoot if the product is not functional (check that each of the connections between the crocodile clips and components is secure). Providing constructive criticism to improve a set of peer’s instructions after testing how effective they are at guiding someone.</t>
  </si>
  <si>
    <t>Digital world: Monitoring devices</t>
  </si>
  <si>
    <t>Monitoring devices</t>
  </si>
  <si>
    <t>Naming some common monitoring devices and understanding that they have developed over time. Completing given design criteria by using given data.</t>
  </si>
  <si>
    <t>Describing what is meant by monitoring devices and providing an example. Explaining briefly the development of thermometers from thermoscopes to digital thermometers. Researching a chosen animal’s key information to develop a list of design criteria.</t>
  </si>
  <si>
    <t>Describing what is meant by monitoring devices and providing a few examples. Explaining in detail the development of thermometers from thermoscopes to digital thermometers and the connection they have to our animal monitor project. Researching a chosen animal’s key information to develop a list of design criteria.</t>
  </si>
  <si>
    <t>Programming an animal</t>
  </si>
  <si>
    <t>Writing a program that monitors the ambient temperature with the help of a visual aid and support of an adult. The program should give the carer an alert when the temperature moves out of a specified range. Identifying when there are errors in the code and suggesting ways that they could be fixed.</t>
  </si>
  <si>
    <t xml:space="preserve">Writing a program that monitors the ambient temperature and alerts someone with a visual and/or audible alert when the temperature drops below or rises above a specified range. Suggesting where there are errors (bugs) in the code and ways to fix(debug) them by comparing their program to a finished example or by retracing steps. Explaining in basic terms, the functions of the program and how they will be useful for an animal carer. </t>
  </si>
  <si>
    <t>Writing a program that monitors the ambient temperature and alerts someone with both a visual and an audible alert when the temperature drops below or rises above a specified range. Can identify where there are errors (bugs) in the code and fix (debug) them. Explaining in detail the functions of the program including comments and how they will be useful for an animal carer. Including extension functions for ‘On button [A] pressed’ and justifying how it enhances the existing program.</t>
  </si>
  <si>
    <t>Plastic</t>
  </si>
  <si>
    <t>Understanding that plastic is affecting the environment and naming some different ways we can reduce plastic consumption.  Building a variety of brick models to invent Micro: bit case, housing and stand ideas, that do not obstruct the LED display or buttons.  Discussing their design and expressing their opinions about it.</t>
  </si>
  <si>
    <t xml:space="preserve">Stating one or two facts about the history and development of plastic, including how it is now affecting planet Earth. Building a variety of brick models to invent Micro: bit case, housing and stand ideas, that do not obstruct the LED display or buttons. Describing the features of their favourite model and what makes it successful. </t>
  </si>
  <si>
    <t>Explaining how the history of plastic evolved and how it is now affecting planet Earth. Understanding how we can improve the situation by following the ‘six R’s of sustainability’. Building and developing a variety of brick models to invent Micro: bit case, housing and stand ideas, without obstructing the LED display or buttons. Justifying the reason for each design including any additional features and how it was developed. Describing in detail the features of their favourite model and what makes it successful.</t>
  </si>
  <si>
    <t>CAD skills</t>
  </si>
  <si>
    <t>Understanding the difference between virtual modelling and physical modelling. Placing and maneuvering 3D objects to place individual objects on Tinkercad back together again.</t>
  </si>
  <si>
    <t>Explaining key pros and cons of virtual modelling vs physical modelling. Recalling and describing the name and use of key tools used in Tinkercad (CAD) software. Fulfilling the design requirements of the 3D virtual model.</t>
  </si>
  <si>
    <t>Explaining and justifying the need for a virtual model and how it could be used in industry. Recalling and describing the name and use of additional tools beyond what was demonstrated in Tinkercad (CAD) software. Replicating their building brick idea and adding extra features directly in Tinkercad by tinkering. Fulfilling the design requirements of the 3D virtual model, and justify their choices.</t>
  </si>
  <si>
    <t>Design and technology 
Assessment Year 6</t>
  </si>
  <si>
    <t>Food: Come Dine With Me</t>
  </si>
  <si>
    <t>Three Ingredients; Three Courses</t>
  </si>
  <si>
    <t xml:space="preserve">Designing a three course meal, researching a recipe by ingredient, listing the required ingredients and equipment and reading the method 
</t>
  </si>
  <si>
    <t xml:space="preserve">Finding a suitable recipe for a given course and ingredient and recording the relevant ingredients and equipment needed to make it
</t>
  </si>
  <si>
    <t>Finding a suitable recipe for a given course and ingredient and recording the relevant ingredients and equipment needed to make it. Understanding the combinations of food that will complement one another</t>
  </si>
  <si>
    <t>To Start…</t>
  </si>
  <si>
    <t>Safely preparing a meal following a recipe, describing the process of ‘Farm to Fork’ for a given ingredient and contributing a recipe to a class cookbook using imperative verbs, adjectives and illustrations</t>
  </si>
  <si>
    <t xml:space="preserve">Following a recipe, including using the correct quantities of each ingredient. Writing a recipe: explaining the process taken. Explaining where certain key foods come from before they appear on the supermarket shelf
</t>
  </si>
  <si>
    <t xml:space="preserve">Following a recipe, including using the correct quantities of each ingredient and adapting the recipe based on research. Writing a recipe: explaining the key steps, method and ingredients needed. Explaining where certain foods come from before they reach the supermarket and explaining what impact different methods of farming have on the wider world
</t>
  </si>
  <si>
    <t>The Main Course</t>
  </si>
  <si>
    <t>Dessert</t>
  </si>
  <si>
    <t>Mechanical Systems: Automata Toy</t>
  </si>
  <si>
    <t>Making the Frame</t>
  </si>
  <si>
    <t xml:space="preserve">Measuring, marking and checking the accuracy of the jelutong and dowel pieces required, using wood work tools safely and measuring and cutting the required card components accurately
</t>
  </si>
  <si>
    <t xml:space="preserve">Cutting the jelutong pieces with accuracy, using tools and equipment safely, knowing that saws have sharp teeth and can be dangerous if not used properly
</t>
  </si>
  <si>
    <t xml:space="preserve">Cutting all of the jelutong pieces with accuracy and perhaps pace and understanding that saws have sharp teeth and can be dangerous of not used properly 
</t>
  </si>
  <si>
    <t>Assembling the Frame</t>
  </si>
  <si>
    <t xml:space="preserve">Cutting and assembling the components to make a frame, securing the joints of the frame at right angles and using a glue gun safely 
</t>
  </si>
  <si>
    <t xml:space="preserve">Cutting all of the pieces with accuracy, using tools and equipment safely. Assembling the frame securely according to the diagram
</t>
  </si>
  <si>
    <t xml:space="preserve">Cutting all the pieces with greater accuracy, neatness and pace. Assembling the frame securely with 90 degree right angles
</t>
  </si>
  <si>
    <t>Experimenting with Cams</t>
  </si>
  <si>
    <t xml:space="preserve">Undertaking research to inform the design of the window display, exploring cams and understanding that different shaped cams produce different follower movements </t>
  </si>
  <si>
    <t xml:space="preserve">Experimenting with a range of cams and deciding on the most effective for their design ideas. Communicating design ideas through labelled sketches
</t>
  </si>
  <si>
    <t xml:space="preserve">Experimenting with a range of cams and deciding on the most effective for their design ideas with more sophisticated mechanisms. Clearly communicating design ideas through more labelled sketches 
</t>
  </si>
  <si>
    <t>Finishing Touches</t>
  </si>
  <si>
    <t xml:space="preserve">Making and assembling a window display, focusing on the decorative elements
</t>
  </si>
  <si>
    <t xml:space="preserve">Creating the appropriate component parts and assembling them using the correct methods, neatly, accurately and securely, choosing the correct glue according to the materials being joined and the speed at which the glue needs to dry  </t>
  </si>
  <si>
    <t xml:space="preserve">Applying a more in depth knowledge of mechanisms to their work and creating components with greater skill and accuracy.
</t>
  </si>
  <si>
    <t>Design a New Playground</t>
  </si>
  <si>
    <t xml:space="preserve">Designing a playground with at least five apparatus using three different structures
</t>
  </si>
  <si>
    <t xml:space="preserve">Communicating five apparatus designs, applying the design criteria and making suitable changes after peer evaluation
</t>
  </si>
  <si>
    <t xml:space="preserve">Clearly communicating a wide range of imaginative ideas and more sophisticated use of structures in the designs, using own experiences and peer evaluation to improve them
</t>
  </si>
  <si>
    <t>Building Structures</t>
  </si>
  <si>
    <t xml:space="preserve">Building play apparatus structures using the techniques demonstrated as well as prior knowledge of structures, understanding they can be strengthened by manipulating materials and shapes 
</t>
  </si>
  <si>
    <t xml:space="preserve">Making roughly three different structures from their plans using the materials available </t>
  </si>
  <si>
    <t xml:space="preserve">Making roughly three accurate, well joined, complex structures from their designs, explaining what they will do in the next lesson
</t>
  </si>
  <si>
    <t>Perfecting Structures</t>
  </si>
  <si>
    <t xml:space="preserve">Testing and adapting a design to improve it, identifying what makes a successful structure and using a range of materials to reinforce and add decoration to the structures
</t>
  </si>
  <si>
    <t xml:space="preserve">Completing their structures, improving on the quality of making from the previous lesson and applying cladding to a few areas 
</t>
  </si>
  <si>
    <t>Completing their structures to a high standard; building more complex structures with sophisticated cladding techniques.</t>
  </si>
  <si>
    <t>Playground Landscapes</t>
  </si>
  <si>
    <t>Attaching the structures to a base, reinforcing the join where necessary. Giving consideration to the surrounding environment of the playground, creating landscape features using a range of materials</t>
  </si>
  <si>
    <t xml:space="preserve">Securing the apparatus to a base and making a range of landscape features from a range of materials which enhance the apparatus
</t>
  </si>
  <si>
    <t xml:space="preserve">Showing imaginative use of materials in their landscape creation and securely attaching the apparatus
</t>
  </si>
  <si>
    <t>Waistcoat Design</t>
  </si>
  <si>
    <t xml:space="preserve">Designing a waistcoat to a set of design criteria 
</t>
  </si>
  <si>
    <t xml:space="preserve">Considering a range of factors in their design criteria and creating a waistcoat design based on this, annotating the designs
</t>
  </si>
  <si>
    <t xml:space="preserve">Designing a waistcoat to reflect the personality or theme they have chosen with detailed annotations
</t>
  </si>
  <si>
    <t>Preparing Fabric</t>
  </si>
  <si>
    <t xml:space="preserve">Marking and cutting fabric according to a design
</t>
  </si>
  <si>
    <t xml:space="preserve">Using a template to mark and cut out the panels for the waistcoat, neatly and accurately 
</t>
  </si>
  <si>
    <t xml:space="preserve">Using a template to mark and cut out the panels for the waistcoat, with greater neatness and accuracy, adapting the shape as necessary
</t>
  </si>
  <si>
    <t>Assembling my Waistcoat</t>
  </si>
  <si>
    <t xml:space="preserve">To assemble a waistcoat using running stitch 
</t>
  </si>
  <si>
    <t>Using a strong running stitch to join fabric to make a functional waistcoat and tying strong knots to secure the thread in place</t>
  </si>
  <si>
    <t>Using a strong running stitch to join fabric to make a functional waistcoat, with small neat stitches, following the edge of the fabric. Tying strong knots to secure the thread in place</t>
  </si>
  <si>
    <t>Decorating my Waistcoat</t>
  </si>
  <si>
    <t xml:space="preserve">Securing a fastening to the waistcoat, attaching objects for decoration using thread and evaluating the end product against the design criteria
</t>
  </si>
  <si>
    <t xml:space="preserve">Attaching a secure fastening, and decorative objects and evaluating the final product
</t>
  </si>
  <si>
    <t xml:space="preserve">Using secure, neat stitches to attach a fastening and detailed decoration to the waistcoat as well as evaluating the final product thoroughly, highlighting areas of success but also giving suggestions for how it could be developed
</t>
  </si>
  <si>
    <t>Electrical Systems: Steady Hand Game</t>
  </si>
  <si>
    <t>Homopolar Motors</t>
  </si>
  <si>
    <t xml:space="preserve">Understanding how electromagnetic motors work and making one, tweaking the motor to improve its function
</t>
  </si>
  <si>
    <t xml:space="preserve">Knowing that batteries contain acid, which can be dangerous if they leak and that when electricity enters a magnetic field it can make a motor work. Creating a functioning homopolar motor
</t>
  </si>
  <si>
    <t xml:space="preserve">Knowing that batteries contain acid, which can be dangerous if they leak and that when electricity enters a magnetic field it can make a motor work. Creating a homopolar motor which works reliably and explaining how it works.
</t>
  </si>
  <si>
    <t>Game Plan</t>
  </si>
  <si>
    <t xml:space="preserve">To design a steady hand game, creating clear design criteria and drawing it from three different perspectives
</t>
  </si>
  <si>
    <t xml:space="preserve">Identifying components in a steady hand game and designing one in accordance to the design criteria, using four different perspective drawings
</t>
  </si>
  <si>
    <t xml:space="preserve">Identifying components in a steady hand game and designing one in accordance to the design criteria, using four different perspective drawings and a more complex shape as the base. Designing a backboard for the game
</t>
  </si>
  <si>
    <t>Base Building</t>
  </si>
  <si>
    <t xml:space="preserve">Cutting and assembling a net and decorating the base 
</t>
  </si>
  <si>
    <t>Creating a secure base with neat edges, ensuring that the sides of the base are aligned when glued and decorating the base to a good quality finish</t>
  </si>
  <si>
    <t>Creating a secure base with neat edges, ensuring that the sides of the base are aligned when glued, decorating the base to a high quality, detailed finish and adding a backboard which follows the same theme and references the original design</t>
  </si>
  <si>
    <t>Electronics and Assembly</t>
  </si>
  <si>
    <t xml:space="preserve">Incorporating a circuit into a game
</t>
  </si>
  <si>
    <t xml:space="preserve">Making and testing a functioning circuit, naming the components and assembling it within the case.
</t>
  </si>
  <si>
    <t xml:space="preserve">Creating a complex wire shape for their game and attaching this securely to their base and naming all the components within the circuit
</t>
  </si>
  <si>
    <t>Digital world: Navigating the world</t>
  </si>
  <si>
    <t>Navigating the world</t>
  </si>
  <si>
    <t>Completing a design brief, referring to the client's letter. Explaining the choices they have made on their design brief.</t>
  </si>
  <si>
    <t>Highlighting key information that directly describes the request such as ‘multifunctional’ and ‘compact’, with a simple explanation for selecting them. Writing a design brief, that includes some of the information gathered from the client’s letter. Completing points three and six of the design criteria with given choices (pedometer, light or thermometer functionality).</t>
  </si>
  <si>
    <t>Highlighting key information that directly and indirectly lends itself to a design solution, such as ‘outdoor equipment’ and justifying their selections with a detailed explanation ‘the product will need to be durable and waterproof’. Writing a design brief from scratch, basing their structure
on the bullet points provided and including information gathered from the client’s letter. Completing points 3 and 6 of the design criteria with ambitious choices that they will solve by tinkering in the ‘Micro: bit Make Code editor’.</t>
  </si>
  <si>
    <t>Programming a navigation tool</t>
  </si>
  <si>
    <t>With support and a visual prompt, writing a program that displays an arrow to indicate cardinal compass directions, with an ‘On start’ loading screen. Can identify 'bugs' in their program and suggest ways for how to fix them with adult or peer support.</t>
  </si>
  <si>
    <t>Writing a program that displays an arrow to indicate cardinal compass directions, with an ‘On start’ loading screen. Can suggest where there are errors (bugs) in the code and ways to fix(debug) them by comparing their program to a finished example or by retracing steps. Explaining in basic terms, the functions of the program and how they will be useful as part of a navigation tool. Including an additional function such as those prescribed in the extension program or on previous Digital world units as linked above.</t>
  </si>
  <si>
    <t>Writing a program that displays an arrow to indicate cardinal compass directions, with an ‘On start’ loading screen. Can identify where there are errors (bugs) in the code and ways to fix (debug) them. Explaining in detail the functions of the program and how they will be useful as part of a navigation tool. Including an additional function that they have developed and can justify by tinkering in the ‘Micro: bit Make Code editor’.</t>
  </si>
  <si>
    <t>Product concept</t>
  </si>
  <si>
    <t xml:space="preserve">Offering reasons why some materials may be more appropriate than others for their navigation tools. Using a template to develop a product concept. </t>
  </si>
  <si>
    <t>Considering material choices carefully when deciding on what they would recommend their navigation tool be made out of and explaining why they made that decision. Developing a product concept that includes some annotated features based on information pulled from the client’s (Aria’s) letter. Self and peer evaluating a product concept against a list of design criteria with basic statements.</t>
  </si>
  <si>
    <t>Considering material choices carefully when deciding on what they would recommend their navigation tool be made out of and explaining why and how their decision is sustainable for the planet. Developing a product concept that includes detailed annotated features based on information pulled from the client’s (Aria’s) letter. Self and peer evaluating a product concept against a list of against a list of design criteria including constructive criticism to improve the concept.</t>
  </si>
  <si>
    <t>CAD models</t>
  </si>
  <si>
    <t>Understanding what CAD modelling is and some of the benefits of it. Experimenting with pulling apart and rebuilding Tinkercad remix projects.</t>
  </si>
  <si>
    <t>Explaining key industries that use 3D CAD modelling and why. Recalling and describing the name and use of key tools used in Tinkercad (CAD) software. Combining more than one object to develop a finished 3D CAD model in Tinkercad.</t>
  </si>
  <si>
    <t>Explaining key industries that use 3D CAD modelling and why, including ones that they feel could find it useful. Recalling and describing the name and use of key tools used in Tinkercad (CAD) software. Combining more than one object to create a replica finished 3D CAD model of their product concept in Tinkercad. Including additional features on their product concept directly in Tinkercad.</t>
  </si>
  <si>
    <t>Product pitch</t>
  </si>
  <si>
    <t>Using a product pitch guided plan and working as a team, identify key information about the product, referring back to the design brief for Adventure Awaits Co.</t>
  </si>
  <si>
    <t>Completing a product pitch plan that includes key information (such as functions of the program, materials chosen) drawn from the rest of the project (unit link). Reading their answers from a planned list of questions to the audience including some detail as to how their product meets the design brief for Adventure Awaits Co. Using visual references on their pitch poster to describe their Micro:bit program and 3D CAD model.</t>
  </si>
  <si>
    <t>Completing a detailed product pitch plan that includes key information (such as functions of the program, materials chosen) drawn from the rest of the project (unit link). Recalling their answers from planned questions to the audience detailing how their product meets the design brief for Adventure Awaits Co. Answering additional unexpected questions with confidence. Using visual references on their pitch poster to describe and explain their Micro:bit program and 3D CAD model.</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</si>
</sst>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scheme val="minor"/>
    </font>
    <font>
      <sz val="10.0"/>
      <color rgb="FFFF0000"/>
      <name val="Arial"/>
    </font>
    <font>
      <b/>
      <sz val="14.0"/>
      <color theme="1"/>
      <name val="Calibri"/>
    </font>
    <font>
      <sz val="11.0"/>
      <color theme="1"/>
      <name val="Calibri"/>
    </font>
    <font>
      <sz val="10.0"/>
      <color theme="1"/>
      <name val="Arial"/>
    </font>
    <font>
      <sz val="10.0"/>
      <color rgb="FF000000"/>
      <name val="Arial"/>
    </font>
    <font>
      <b/>
      <sz val="10.0"/>
      <color rgb="FF000000"/>
      <name val="Calibri"/>
    </font>
    <font/>
    <font>
      <sz val="10.0"/>
      <color theme="1"/>
      <name val="Calibri"/>
    </font>
    <font>
      <b/>
      <sz val="10.0"/>
      <color theme="1"/>
      <name val="Calibri"/>
    </font>
    <font>
      <sz val="10.0"/>
      <color rgb="FF000000"/>
      <name val="Calibri"/>
    </font>
    <font>
      <u/>
      <sz val="10.0"/>
      <color rgb="FF222222"/>
      <name val="Calibri"/>
    </font>
    <font>
      <sz val="10.0"/>
      <color rgb="FF222222"/>
      <name val="Calibri"/>
    </font>
    <font>
      <u/>
      <sz val="10.0"/>
      <color rgb="FF222222"/>
      <name val="Calibri"/>
    </font>
    <font>
      <color theme="1"/>
      <name val="Calibri"/>
    </font>
    <font>
      <color theme="1"/>
      <name val="Arial"/>
      <scheme val="minor"/>
    </font>
  </fonts>
  <fills count="8">
    <fill>
      <patternFill patternType="none"/>
    </fill>
    <fill>
      <patternFill patternType="lightGray"/>
    </fill>
    <fill>
      <patternFill patternType="solid">
        <fgColor rgb="FF0A9FAF"/>
        <bgColor rgb="FF0A9FAF"/>
      </patternFill>
    </fill>
    <fill>
      <patternFill patternType="solid">
        <fgColor rgb="FFB0F3FA"/>
        <bgColor rgb="FFB0F3FA"/>
      </patternFill>
    </fill>
    <fill>
      <patternFill patternType="solid">
        <fgColor rgb="FF6AE9F6"/>
        <bgColor rgb="FF6AE9F6"/>
      </patternFill>
    </fill>
    <fill>
      <patternFill patternType="solid">
        <fgColor rgb="FFFFFFFF"/>
        <bgColor rgb="FFFFFFFF"/>
      </patternFill>
    </fill>
    <fill>
      <patternFill patternType="solid">
        <fgColor theme="0"/>
        <bgColor theme="0"/>
      </patternFill>
    </fill>
    <fill>
      <patternFill patternType="solid">
        <fgColor rgb="FFF0F6FA"/>
        <bgColor rgb="FFF0F6FA"/>
      </patternFill>
    </fill>
  </fills>
  <borders count="22">
    <border/>
    <border>
      <left/>
      <right/>
      <top/>
      <bottom style="thin">
        <color rgb="FF000000"/>
      </bottom>
    </border>
    <border>
      <left style="thin">
        <color rgb="FF000000"/>
      </left>
      <right/>
      <top/>
      <bottom style="thin">
        <color rgb="FF000000"/>
      </bottom>
    </border>
    <border>
      <left style="thin">
        <color rgb="FF000000"/>
      </left>
      <right style="thin">
        <color rgb="FF000000"/>
      </right>
      <bottom style="thin">
        <color rgb="FF000000"/>
      </bottom>
    </border>
    <border>
      <left/>
      <right/>
      <top/>
      <bottom/>
    </border>
    <border>
      <left/>
      <top/>
      <bottom style="thin">
        <color rgb="FF000000"/>
      </bottom>
    </border>
    <border>
      <right/>
      <top/>
      <bottom style="thin">
        <color rgb="FF000000"/>
      </bottom>
    </border>
    <border>
      <left/>
      <top/>
      <bottom/>
    </border>
    <border>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A9FAF"/>
      </left>
      <right style="thin">
        <color rgb="FF0A9FAF"/>
      </right>
      <top style="thin">
        <color rgb="FF0A9FAF"/>
      </top>
      <bottom style="thin">
        <color rgb="FF0A9FAF"/>
      </bottom>
    </border>
    <border>
      <left style="thin">
        <color rgb="FF0A9FAF"/>
      </left>
      <right style="thin">
        <color rgb="FF0A9FAF"/>
      </right>
      <top style="thin">
        <color rgb="FF0A9FAF"/>
      </top>
      <bottom/>
    </border>
    <border>
      <left style="thin">
        <color rgb="FF000000"/>
      </left>
      <right style="thin">
        <color rgb="FF000000"/>
      </right>
      <top style="thin">
        <color rgb="FF000000"/>
      </top>
    </border>
    <border>
      <left style="thin">
        <color rgb="FF000000"/>
      </left>
      <right style="thin">
        <color rgb="FF000000"/>
      </right>
    </border>
    <border>
      <left style="thin">
        <color rgb="FF0A9FAF"/>
      </left>
      <right style="thin">
        <color rgb="FF0A9FAF"/>
      </right>
      <bottom style="thin">
        <color rgb="FF0A9FAF"/>
      </bottom>
    </border>
    <border>
      <left style="thin">
        <color rgb="FF000000"/>
      </left>
      <right style="thin">
        <color rgb="FF000000"/>
      </right>
      <top/>
    </border>
    <border>
      <left/>
      <right style="thin">
        <color rgb="FF000000"/>
      </right>
      <top style="thin">
        <color rgb="FF000000"/>
      </top>
    </border>
    <border>
      <left/>
      <right style="thin">
        <color rgb="FF000000"/>
      </right>
    </border>
    <border>
      <left/>
      <right style="thin">
        <color rgb="FF000000"/>
      </right>
      <bottom style="thin">
        <color rgb="FF000000"/>
      </bottom>
    </border>
    <border>
      <left style="thin">
        <color rgb="FF000000"/>
      </left>
      <top style="thin">
        <color rgb="FF000000"/>
      </top>
      <bottom style="thin">
        <color rgb="FF000000"/>
      </bottom>
    </border>
    <border>
      <left style="thin">
        <color rgb="FF000000"/>
      </left>
    </border>
  </borders>
  <cellStyleXfs count="1">
    <xf borderId="0" fillId="0" fontId="0" numFmtId="0" applyAlignment="1" applyFont="1"/>
  </cellStyleXfs>
  <cellXfs count="59">
    <xf borderId="0" fillId="0" fontId="0" numFmtId="0" xfId="0" applyAlignment="1" applyFont="1">
      <alignment readingOrder="0" shrinkToFit="0" vertical="bottom" wrapText="0"/>
    </xf>
    <xf borderId="1" fillId="2" fontId="1" numFmtId="0" xfId="0" applyAlignment="1" applyBorder="1" applyFill="1" applyFont="1">
      <alignment horizontal="center" vertical="top"/>
    </xf>
    <xf borderId="2" fillId="3" fontId="2" numFmtId="0" xfId="0" applyAlignment="1" applyBorder="1" applyFill="1" applyFont="1">
      <alignment horizontal="center" shrinkToFit="0" vertical="center" wrapText="1"/>
    </xf>
    <xf borderId="3" fillId="0" fontId="3" numFmtId="0" xfId="0" applyAlignment="1" applyBorder="1" applyFont="1">
      <alignment horizontal="left" shrinkToFit="0" vertical="center" wrapText="1"/>
    </xf>
    <xf borderId="0" fillId="0" fontId="4" numFmtId="0" xfId="0" applyAlignment="1" applyFont="1">
      <alignment vertical="top"/>
    </xf>
    <xf borderId="0" fillId="0" fontId="4" numFmtId="0" xfId="0" applyFont="1"/>
    <xf borderId="0" fillId="0" fontId="5" numFmtId="0" xfId="0" applyFont="1"/>
    <xf borderId="4" fillId="2" fontId="6" numFmtId="0" xfId="0" applyAlignment="1" applyBorder="1" applyFont="1">
      <alignment shrinkToFit="0" vertical="top" wrapText="1"/>
    </xf>
    <xf borderId="5" fillId="2" fontId="6" numFmtId="0" xfId="0" applyAlignment="1" applyBorder="1" applyFont="1">
      <alignment horizontal="center" shrinkToFit="0" vertical="center" wrapText="1"/>
    </xf>
    <xf borderId="6" fillId="0" fontId="7" numFmtId="0" xfId="0" applyBorder="1" applyFont="1"/>
    <xf borderId="4" fillId="2" fontId="8" numFmtId="0" xfId="0" applyAlignment="1" applyBorder="1" applyFont="1">
      <alignment shrinkToFit="0" vertical="center" wrapText="1"/>
    </xf>
    <xf borderId="7" fillId="2" fontId="9" numFmtId="0" xfId="0" applyAlignment="1" applyBorder="1" applyFont="1">
      <alignment horizontal="center" shrinkToFit="0" vertical="center" wrapText="1"/>
    </xf>
    <xf borderId="8" fillId="0" fontId="7" numFmtId="0" xfId="0" applyBorder="1" applyFont="1"/>
    <xf borderId="0" fillId="0" fontId="10" numFmtId="0" xfId="0" applyFont="1"/>
    <xf borderId="9" fillId="4" fontId="6" numFmtId="0" xfId="0" applyAlignment="1" applyBorder="1" applyFill="1" applyFont="1">
      <alignment shrinkToFit="0" vertical="top" wrapText="1"/>
    </xf>
    <xf borderId="9" fillId="4" fontId="9" numFmtId="0" xfId="0" applyAlignment="1" applyBorder="1" applyFont="1">
      <alignment shrinkToFit="0" vertical="top" wrapText="1"/>
    </xf>
    <xf borderId="10" fillId="4" fontId="9" numFmtId="0" xfId="0" applyAlignment="1" applyBorder="1" applyFont="1">
      <alignment shrinkToFit="0" vertical="top" wrapText="1"/>
    </xf>
    <xf borderId="11" fillId="3" fontId="9" numFmtId="0" xfId="0" applyAlignment="1" applyBorder="1" applyFont="1">
      <alignment shrinkToFit="0" vertical="top" wrapText="1"/>
    </xf>
    <xf borderId="12" fillId="3" fontId="9" numFmtId="0" xfId="0" applyAlignment="1" applyBorder="1" applyFont="1">
      <alignment shrinkToFit="0" vertical="top" wrapText="1"/>
    </xf>
    <xf borderId="13" fillId="3" fontId="6" numFmtId="0" xfId="0" applyAlignment="1" applyBorder="1" applyFont="1">
      <alignment shrinkToFit="0" vertical="top" wrapText="1"/>
    </xf>
    <xf borderId="9" fillId="0" fontId="10" numFmtId="0" xfId="0" applyAlignment="1" applyBorder="1" applyFont="1">
      <alignment shrinkToFit="0" vertical="top" wrapText="1"/>
    </xf>
    <xf borderId="9" fillId="0" fontId="8" numFmtId="0" xfId="0" applyAlignment="1" applyBorder="1" applyFont="1">
      <alignment shrinkToFit="0" vertical="top" wrapText="1"/>
    </xf>
    <xf borderId="11" fillId="0" fontId="8" numFmtId="0" xfId="0" applyAlignment="1" applyBorder="1" applyFont="1">
      <alignment shrinkToFit="0" vertical="top" wrapText="1"/>
    </xf>
    <xf borderId="11" fillId="5" fontId="10" numFmtId="9" xfId="0" applyAlignment="1" applyBorder="1" applyFill="1" applyFont="1" applyNumberFormat="1">
      <alignment shrinkToFit="0" vertical="top" wrapText="1"/>
    </xf>
    <xf borderId="11" fillId="0" fontId="8" numFmtId="9" xfId="0" applyAlignment="1" applyBorder="1" applyFont="1" applyNumberFormat="1">
      <alignment shrinkToFit="0" vertical="top" wrapText="1"/>
    </xf>
    <xf borderId="14" fillId="0" fontId="7" numFmtId="0" xfId="0" applyBorder="1" applyFont="1"/>
    <xf borderId="3" fillId="0" fontId="7" numFmtId="0" xfId="0" applyBorder="1" applyFont="1"/>
    <xf borderId="13" fillId="4" fontId="6" numFmtId="0" xfId="0" applyAlignment="1" applyBorder="1" applyFont="1">
      <alignment shrinkToFit="0" vertical="top" wrapText="1"/>
    </xf>
    <xf borderId="13" fillId="0" fontId="10" numFmtId="0" xfId="0" applyAlignment="1" applyBorder="1" applyFont="1">
      <alignment shrinkToFit="0" vertical="top" wrapText="1"/>
    </xf>
    <xf borderId="0" fillId="0" fontId="8" numFmtId="0" xfId="0" applyAlignment="1" applyFont="1">
      <alignment shrinkToFit="0" wrapText="1"/>
    </xf>
    <xf borderId="11" fillId="4" fontId="8" numFmtId="0" xfId="0" applyAlignment="1" applyBorder="1" applyFont="1">
      <alignment shrinkToFit="0" vertical="top" wrapText="1"/>
    </xf>
    <xf borderId="0" fillId="0" fontId="10" numFmtId="9" xfId="0" applyAlignment="1" applyFont="1" applyNumberFormat="1">
      <alignment shrinkToFit="0" vertical="top" wrapText="1"/>
    </xf>
    <xf borderId="0" fillId="0" fontId="8" numFmtId="9" xfId="0" applyAlignment="1" applyFont="1" applyNumberFormat="1">
      <alignment shrinkToFit="0" vertical="top" wrapText="1"/>
    </xf>
    <xf borderId="13" fillId="4" fontId="6" numFmtId="0" xfId="0" applyAlignment="1" applyBorder="1" applyFont="1">
      <alignment readingOrder="0" shrinkToFit="0" vertical="top" wrapText="1"/>
    </xf>
    <xf borderId="13" fillId="3" fontId="6" numFmtId="0" xfId="0" applyAlignment="1" applyBorder="1" applyFont="1">
      <alignment readingOrder="0" shrinkToFit="0" vertical="top" wrapText="1"/>
    </xf>
    <xf borderId="9" fillId="0" fontId="10" numFmtId="0" xfId="0" applyAlignment="1" applyBorder="1" applyFont="1">
      <alignment readingOrder="0" shrinkToFit="0" vertical="top" wrapText="1"/>
    </xf>
    <xf borderId="9" fillId="0" fontId="8" numFmtId="0" xfId="0" applyAlignment="1" applyBorder="1" applyFont="1">
      <alignment readingOrder="0" shrinkToFit="0" vertical="top" wrapText="1"/>
    </xf>
    <xf borderId="14" fillId="4" fontId="6" numFmtId="0" xfId="0" applyAlignment="1" applyBorder="1" applyFont="1">
      <alignment readingOrder="0" shrinkToFit="0" vertical="top" wrapText="1"/>
    </xf>
    <xf borderId="9" fillId="6" fontId="8" numFmtId="0" xfId="0" applyAlignment="1" applyBorder="1" applyFill="1" applyFont="1">
      <alignment horizontal="left" readingOrder="0" shrinkToFit="0" vertical="top" wrapText="1"/>
    </xf>
    <xf borderId="9" fillId="6" fontId="11" numFmtId="0" xfId="0" applyAlignment="1" applyBorder="1" applyFont="1">
      <alignment horizontal="left" readingOrder="0" shrinkToFit="0" vertical="top" wrapText="1"/>
    </xf>
    <xf borderId="9" fillId="6" fontId="12" numFmtId="0" xfId="0" applyAlignment="1" applyBorder="1" applyFont="1">
      <alignment horizontal="left" readingOrder="0" shrinkToFit="0" vertical="top" wrapText="1"/>
    </xf>
    <xf borderId="9" fillId="6" fontId="8" numFmtId="0" xfId="0" applyAlignment="1" applyBorder="1" applyFont="1">
      <alignment readingOrder="0" shrinkToFit="0" vertical="top" wrapText="1"/>
    </xf>
    <xf borderId="9" fillId="7" fontId="13" numFmtId="0" xfId="0" applyAlignment="1" applyBorder="1" applyFill="1" applyFont="1">
      <alignment horizontal="left" readingOrder="0" shrinkToFit="0" vertical="top" wrapText="1"/>
    </xf>
    <xf borderId="9" fillId="7" fontId="12" numFmtId="0" xfId="0" applyAlignment="1" applyBorder="1" applyFont="1">
      <alignment horizontal="left" readingOrder="0" shrinkToFit="0" vertical="top" wrapText="1"/>
    </xf>
    <xf borderId="15" fillId="4" fontId="8" numFmtId="0" xfId="0" applyAlignment="1" applyBorder="1" applyFont="1">
      <alignment shrinkToFit="0" vertical="top" wrapText="1"/>
    </xf>
    <xf borderId="5" fillId="2" fontId="6" numFmtId="0" xfId="0" applyAlignment="1" applyBorder="1" applyFont="1">
      <alignment horizontal="center" readingOrder="0" shrinkToFit="0" vertical="center" wrapText="1"/>
    </xf>
    <xf borderId="16" fillId="4" fontId="6" numFmtId="0" xfId="0" applyAlignment="1" applyBorder="1" applyFont="1">
      <alignment shrinkToFit="0" vertical="top" wrapText="1"/>
    </xf>
    <xf borderId="4" fillId="5" fontId="10" numFmtId="0" xfId="0" applyAlignment="1" applyBorder="1" applyFont="1">
      <alignment horizontal="left" shrinkToFit="0" vertical="top" wrapText="1"/>
    </xf>
    <xf borderId="9" fillId="0" fontId="14" numFmtId="0" xfId="0" applyAlignment="1" applyBorder="1" applyFont="1">
      <alignment readingOrder="0" shrinkToFit="0" vertical="top" wrapText="1"/>
    </xf>
    <xf borderId="9" fillId="0" fontId="14" numFmtId="0" xfId="0" applyAlignment="1" applyBorder="1" applyFont="1">
      <alignment horizontal="left" readingOrder="0" shrinkToFit="0" vertical="top" wrapText="1"/>
    </xf>
    <xf borderId="9" fillId="0" fontId="15" numFmtId="0" xfId="0" applyAlignment="1" applyBorder="1" applyFont="1">
      <alignment readingOrder="0" vertical="top"/>
    </xf>
    <xf borderId="9" fillId="0" fontId="14" numFmtId="0" xfId="0" applyAlignment="1" applyBorder="1" applyFont="1">
      <alignment readingOrder="0" vertical="top"/>
    </xf>
    <xf borderId="9" fillId="0" fontId="8" numFmtId="0" xfId="0" applyAlignment="1" applyBorder="1" applyFont="1">
      <alignment readingOrder="0" vertical="top"/>
    </xf>
    <xf borderId="17" fillId="4" fontId="6" numFmtId="0" xfId="0" applyAlignment="1" applyBorder="1" applyFont="1">
      <alignment horizontal="left" shrinkToFit="0" vertical="top" wrapText="1"/>
    </xf>
    <xf borderId="18" fillId="0" fontId="7" numFmtId="0" xfId="0" applyBorder="1" applyFont="1"/>
    <xf borderId="19" fillId="0" fontId="7" numFmtId="0" xfId="0" applyBorder="1" applyFont="1"/>
    <xf borderId="9" fillId="5" fontId="10" numFmtId="0" xfId="0" applyAlignment="1" applyBorder="1" applyFont="1">
      <alignment shrinkToFit="0" vertical="top" wrapText="1"/>
    </xf>
    <xf borderId="20" fillId="0" fontId="8" numFmtId="0" xfId="0" applyAlignment="1" applyBorder="1" applyFont="1">
      <alignment shrinkToFit="0" vertical="top" wrapText="1"/>
    </xf>
    <xf borderId="21" fillId="0" fontId="8" numFmtId="0" xfId="0" applyAlignment="1" applyBorder="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hyperlink" Target="#'Year%201'!A1" TargetMode="External"/><Relationship Id="rId2" Type="http://schemas.openxmlformats.org/officeDocument/2006/relationships/hyperlink" Target="#'Year%202'!A1" TargetMode="External"/><Relationship Id="rId3" Type="http://schemas.openxmlformats.org/officeDocument/2006/relationships/hyperlink" Target="#'Year%203'!A1" TargetMode="External"/><Relationship Id="rId4" Type="http://schemas.openxmlformats.org/officeDocument/2006/relationships/hyperlink" Target="#'Year%204'!A1" TargetMode="External"/><Relationship Id="rId5" Type="http://schemas.openxmlformats.org/officeDocument/2006/relationships/hyperlink" Target="#'Year%205'!A1" TargetMode="External"/><Relationship Id="rId6" Type="http://schemas.openxmlformats.org/officeDocument/2006/relationships/hyperlink" Target="#'Year%206'!A1" TargetMode="External"/><Relationship Id="rId7" Type="http://schemas.openxmlformats.org/officeDocument/2006/relationships/image" Target="../media/image2.png"/><Relationship Id="rId8"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1152525</xdr:colOff>
      <xdr:row>10</xdr:row>
      <xdr:rowOff>66675</xdr:rowOff>
    </xdr:from>
    <xdr:ext cx="2124075" cy="600075"/>
    <xdr:sp>
      <xdr:nvSpPr>
        <xdr:cNvPr id="3" name="Shape 3">
          <a:hlinkClick r:id="rId1"/>
        </xdr:cNvPr>
        <xdr:cNvSpPr/>
      </xdr:nvSpPr>
      <xdr:spPr>
        <a:xfrm>
          <a:off x="4303013" y="3499013"/>
          <a:ext cx="2085975" cy="5619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2400">
              <a:solidFill>
                <a:schemeClr val="lt1"/>
              </a:solidFill>
              <a:latin typeface="Calibri"/>
              <a:ea typeface="Calibri"/>
              <a:cs typeface="Calibri"/>
              <a:sym typeface="Calibri"/>
            </a:rPr>
            <a:t>Year 1</a:t>
          </a:r>
          <a:endParaRPr sz="1400"/>
        </a:p>
      </xdr:txBody>
    </xdr:sp>
    <xdr:clientData fLocksWithSheet="0"/>
  </xdr:oneCellAnchor>
  <xdr:oneCellAnchor>
    <xdr:from>
      <xdr:col>0</xdr:col>
      <xdr:colOff>3486150</xdr:colOff>
      <xdr:row>10</xdr:row>
      <xdr:rowOff>66675</xdr:rowOff>
    </xdr:from>
    <xdr:ext cx="2124075" cy="600075"/>
    <xdr:sp>
      <xdr:nvSpPr>
        <xdr:cNvPr id="4" name="Shape 4">
          <a:hlinkClick r:id="rId2"/>
        </xdr:cNvPr>
        <xdr:cNvSpPr/>
      </xdr:nvSpPr>
      <xdr:spPr>
        <a:xfrm>
          <a:off x="4303013" y="3499013"/>
          <a:ext cx="2085975" cy="5619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2400">
              <a:solidFill>
                <a:schemeClr val="lt1"/>
              </a:solidFill>
              <a:latin typeface="Calibri"/>
              <a:ea typeface="Calibri"/>
              <a:cs typeface="Calibri"/>
              <a:sym typeface="Calibri"/>
            </a:rPr>
            <a:t>Year 2</a:t>
          </a:r>
          <a:endParaRPr sz="1400"/>
        </a:p>
      </xdr:txBody>
    </xdr:sp>
    <xdr:clientData fLocksWithSheet="0"/>
  </xdr:oneCellAnchor>
  <xdr:oneCellAnchor>
    <xdr:from>
      <xdr:col>0</xdr:col>
      <xdr:colOff>5829300</xdr:colOff>
      <xdr:row>10</xdr:row>
      <xdr:rowOff>66675</xdr:rowOff>
    </xdr:from>
    <xdr:ext cx="2124075" cy="600075"/>
    <xdr:sp>
      <xdr:nvSpPr>
        <xdr:cNvPr id="5" name="Shape 5">
          <a:hlinkClick r:id="rId3"/>
        </xdr:cNvPr>
        <xdr:cNvSpPr/>
      </xdr:nvSpPr>
      <xdr:spPr>
        <a:xfrm>
          <a:off x="4303013" y="3499013"/>
          <a:ext cx="2085975" cy="5619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2400">
              <a:solidFill>
                <a:schemeClr val="lt1"/>
              </a:solidFill>
              <a:latin typeface="Calibri"/>
              <a:ea typeface="Calibri"/>
              <a:cs typeface="Calibri"/>
              <a:sym typeface="Calibri"/>
            </a:rPr>
            <a:t>Year 3</a:t>
          </a:r>
          <a:endParaRPr sz="1400"/>
        </a:p>
      </xdr:txBody>
    </xdr:sp>
    <xdr:clientData fLocksWithSheet="0"/>
  </xdr:oneCellAnchor>
  <xdr:oneCellAnchor>
    <xdr:from>
      <xdr:col>0</xdr:col>
      <xdr:colOff>1133475</xdr:colOff>
      <xdr:row>15</xdr:row>
      <xdr:rowOff>9525</xdr:rowOff>
    </xdr:from>
    <xdr:ext cx="2124075" cy="600075"/>
    <xdr:sp>
      <xdr:nvSpPr>
        <xdr:cNvPr id="6" name="Shape 6">
          <a:hlinkClick r:id="rId4"/>
        </xdr:cNvPr>
        <xdr:cNvSpPr/>
      </xdr:nvSpPr>
      <xdr:spPr>
        <a:xfrm>
          <a:off x="4303013" y="3499013"/>
          <a:ext cx="2085975" cy="5619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2400">
              <a:solidFill>
                <a:schemeClr val="lt1"/>
              </a:solidFill>
              <a:latin typeface="Calibri"/>
              <a:ea typeface="Calibri"/>
              <a:cs typeface="Calibri"/>
              <a:sym typeface="Calibri"/>
            </a:rPr>
            <a:t>Year 4</a:t>
          </a:r>
          <a:endParaRPr sz="1400"/>
        </a:p>
      </xdr:txBody>
    </xdr:sp>
    <xdr:clientData fLocksWithSheet="0"/>
  </xdr:oneCellAnchor>
  <xdr:oneCellAnchor>
    <xdr:from>
      <xdr:col>0</xdr:col>
      <xdr:colOff>3486150</xdr:colOff>
      <xdr:row>15</xdr:row>
      <xdr:rowOff>9525</xdr:rowOff>
    </xdr:from>
    <xdr:ext cx="2124075" cy="600075"/>
    <xdr:sp>
      <xdr:nvSpPr>
        <xdr:cNvPr id="7" name="Shape 7">
          <a:hlinkClick r:id="rId5"/>
        </xdr:cNvPr>
        <xdr:cNvSpPr/>
      </xdr:nvSpPr>
      <xdr:spPr>
        <a:xfrm>
          <a:off x="4303013" y="3499013"/>
          <a:ext cx="2085975" cy="5619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2400">
              <a:solidFill>
                <a:schemeClr val="lt1"/>
              </a:solidFill>
              <a:latin typeface="Calibri"/>
              <a:ea typeface="Calibri"/>
              <a:cs typeface="Calibri"/>
              <a:sym typeface="Calibri"/>
            </a:rPr>
            <a:t>Year 5</a:t>
          </a:r>
          <a:endParaRPr sz="1400"/>
        </a:p>
      </xdr:txBody>
    </xdr:sp>
    <xdr:clientData fLocksWithSheet="0"/>
  </xdr:oneCellAnchor>
  <xdr:oneCellAnchor>
    <xdr:from>
      <xdr:col>0</xdr:col>
      <xdr:colOff>5838825</xdr:colOff>
      <xdr:row>15</xdr:row>
      <xdr:rowOff>9525</xdr:rowOff>
    </xdr:from>
    <xdr:ext cx="2124075" cy="600075"/>
    <xdr:sp>
      <xdr:nvSpPr>
        <xdr:cNvPr id="8" name="Shape 8">
          <a:hlinkClick r:id="rId6"/>
        </xdr:cNvPr>
        <xdr:cNvSpPr/>
      </xdr:nvSpPr>
      <xdr:spPr>
        <a:xfrm>
          <a:off x="4303013" y="3499013"/>
          <a:ext cx="2085975" cy="5619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2400">
              <a:solidFill>
                <a:schemeClr val="lt1"/>
              </a:solidFill>
              <a:latin typeface="Calibri"/>
              <a:ea typeface="Calibri"/>
              <a:cs typeface="Calibri"/>
              <a:sym typeface="Calibri"/>
            </a:rPr>
            <a:t>Year 6</a:t>
          </a:r>
          <a:endParaRPr sz="1400"/>
        </a:p>
      </xdr:txBody>
    </xdr:sp>
    <xdr:clientData fLocksWithSheet="0"/>
  </xdr:oneCellAnchor>
  <xdr:oneCellAnchor>
    <xdr:from>
      <xdr:col>0</xdr:col>
      <xdr:colOff>152400</xdr:colOff>
      <xdr:row>0</xdr:row>
      <xdr:rowOff>171450</xdr:rowOff>
    </xdr:from>
    <xdr:ext cx="1276350" cy="638175"/>
    <xdr:pic>
      <xdr:nvPicPr>
        <xdr:cNvPr id="0" name="image2.png"/>
        <xdr:cNvPicPr preferRelativeResize="0"/>
      </xdr:nvPicPr>
      <xdr:blipFill>
        <a:blip cstate="print" r:embed="rId7"/>
        <a:stretch>
          <a:fillRect/>
        </a:stretch>
      </xdr:blipFill>
      <xdr:spPr>
        <a:prstGeom prst="rect">
          <a:avLst/>
        </a:prstGeom>
        <a:noFill/>
      </xdr:spPr>
    </xdr:pic>
    <xdr:clientData fLocksWithSheet="0"/>
  </xdr:oneCellAnchor>
  <xdr:oneCellAnchor>
    <xdr:from>
      <xdr:col>0</xdr:col>
      <xdr:colOff>8201025</xdr:colOff>
      <xdr:row>0</xdr:row>
      <xdr:rowOff>95250</xdr:rowOff>
    </xdr:from>
    <xdr:ext cx="790575" cy="800100"/>
    <xdr:pic>
      <xdr:nvPicPr>
        <xdr:cNvPr id="0" name="image3.png"/>
        <xdr:cNvPicPr preferRelativeResize="0"/>
      </xdr:nvPicPr>
      <xdr:blipFill>
        <a:blip cstate="print" r:embed="rId8"/>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847725</xdr:colOff>
      <xdr:row>0</xdr:row>
      <xdr:rowOff>76200</xdr:rowOff>
    </xdr:from>
    <xdr:ext cx="2352675" cy="400050"/>
    <xdr:sp>
      <xdr:nvSpPr>
        <xdr:cNvPr id="9" name="Shape 9">
          <a:hlinkClick r:id="rId1"/>
        </xdr:cNvPr>
        <xdr:cNvSpPr/>
      </xdr:nvSpPr>
      <xdr:spPr>
        <a:xfrm>
          <a:off x="4188713" y="3599025"/>
          <a:ext cx="2314575" cy="3619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847725</xdr:colOff>
      <xdr:row>0</xdr:row>
      <xdr:rowOff>76200</xdr:rowOff>
    </xdr:from>
    <xdr:ext cx="2352675" cy="400050"/>
    <xdr:sp>
      <xdr:nvSpPr>
        <xdr:cNvPr id="10" name="Shape 10">
          <a:hlinkClick r:id="rId1"/>
        </xdr:cNvPr>
        <xdr:cNvSpPr/>
      </xdr:nvSpPr>
      <xdr:spPr>
        <a:xfrm>
          <a:off x="4188713" y="3599025"/>
          <a:ext cx="2314575" cy="3619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847725</xdr:colOff>
      <xdr:row>0</xdr:row>
      <xdr:rowOff>76200</xdr:rowOff>
    </xdr:from>
    <xdr:ext cx="2352675" cy="400050"/>
    <xdr:sp>
      <xdr:nvSpPr>
        <xdr:cNvPr id="11" name="Shape 11">
          <a:hlinkClick r:id="rId1"/>
        </xdr:cNvPr>
        <xdr:cNvSpPr/>
      </xdr:nvSpPr>
      <xdr:spPr>
        <a:xfrm>
          <a:off x="4188713" y="3599025"/>
          <a:ext cx="2314575" cy="3619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847725</xdr:colOff>
      <xdr:row>0</xdr:row>
      <xdr:rowOff>76200</xdr:rowOff>
    </xdr:from>
    <xdr:ext cx="2352675" cy="400050"/>
    <xdr:sp>
      <xdr:nvSpPr>
        <xdr:cNvPr id="12" name="Shape 12">
          <a:hlinkClick r:id="rId1"/>
        </xdr:cNvPr>
        <xdr:cNvSpPr/>
      </xdr:nvSpPr>
      <xdr:spPr>
        <a:xfrm>
          <a:off x="4188713" y="3599025"/>
          <a:ext cx="2314575" cy="3619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847725</xdr:colOff>
      <xdr:row>0</xdr:row>
      <xdr:rowOff>76200</xdr:rowOff>
    </xdr:from>
    <xdr:ext cx="2352675" cy="400050"/>
    <xdr:sp>
      <xdr:nvSpPr>
        <xdr:cNvPr id="13" name="Shape 13">
          <a:hlinkClick r:id="rId1"/>
        </xdr:cNvPr>
        <xdr:cNvSpPr/>
      </xdr:nvSpPr>
      <xdr:spPr>
        <a:xfrm>
          <a:off x="4188713" y="3599025"/>
          <a:ext cx="2314575" cy="3619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847725</xdr:colOff>
      <xdr:row>0</xdr:row>
      <xdr:rowOff>76200</xdr:rowOff>
    </xdr:from>
    <xdr:ext cx="2352675" cy="400050"/>
    <xdr:sp>
      <xdr:nvSpPr>
        <xdr:cNvPr id="14" name="Shape 14">
          <a:hlinkClick r:id="rId1"/>
        </xdr:cNvPr>
        <xdr:cNvSpPr/>
      </xdr:nvSpPr>
      <xdr:spPr>
        <a:xfrm>
          <a:off x="4188713" y="3599025"/>
          <a:ext cx="2314575" cy="3619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kapowprimary.com/glossary/feature/" TargetMode="External"/><Relationship Id="rId2" Type="http://schemas.openxmlformats.org/officeDocument/2006/relationships/hyperlink" Target="https://www.kapowprimary.com/glossary/design/" TargetMode="External"/><Relationship Id="rId3" Type="http://schemas.openxmlformats.org/officeDocument/2006/relationships/hyperlink" Target="https://www.kapowprimary.com/glossary/design/"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kapowprimary.com/glossary/fix/" TargetMode="External"/><Relationship Id="rId2" Type="http://schemas.openxmlformats.org/officeDocument/2006/relationships/hyperlink" Target="https://www.kapowprimary.com/glossary/net/" TargetMode="External"/><Relationship Id="rId3" Type="http://schemas.openxmlformats.org/officeDocument/2006/relationships/hyperlink" Target="https://www.kapowprimary.com/glossary/design/"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15.63"/>
    <col customWidth="1" min="2" max="26" width="7.63"/>
  </cols>
  <sheetData>
    <row r="1" ht="76.5" customHeight="1">
      <c r="A1" s="1"/>
    </row>
    <row r="2" ht="12.75" customHeight="1">
      <c r="A2" s="2" t="s">
        <v>0</v>
      </c>
    </row>
    <row r="3" ht="12.75" customHeight="1">
      <c r="A3" s="3" t="s">
        <v>1</v>
      </c>
    </row>
    <row r="4" ht="12.75" customHeight="1">
      <c r="A4" s="3" t="s">
        <v>2</v>
      </c>
    </row>
    <row r="5" ht="12.75" customHeight="1">
      <c r="A5" s="3" t="s">
        <v>3</v>
      </c>
    </row>
    <row r="6" ht="12.75" customHeight="1">
      <c r="A6" s="3" t="s">
        <v>4</v>
      </c>
    </row>
    <row r="7" ht="12.75" customHeight="1">
      <c r="A7" s="3" t="s">
        <v>5</v>
      </c>
    </row>
    <row r="8" ht="12.75" customHeight="1">
      <c r="A8" s="3" t="s">
        <v>6</v>
      </c>
    </row>
    <row r="9" ht="12.75" customHeight="1">
      <c r="A9" s="4"/>
    </row>
    <row r="10" ht="12.75" customHeight="1">
      <c r="A10" s="5"/>
    </row>
    <row r="11" ht="12.75" customHeight="1">
      <c r="A11" s="5"/>
    </row>
    <row r="12" ht="12.75" customHeight="1">
      <c r="A12" s="5"/>
    </row>
    <row r="13" ht="12.75" customHeight="1">
      <c r="A13" s="5"/>
    </row>
    <row r="14" ht="12.75" customHeight="1">
      <c r="A14" s="5"/>
    </row>
    <row r="15" ht="12.75" customHeight="1">
      <c r="A15" s="5"/>
    </row>
    <row r="16" ht="12.75" customHeight="1">
      <c r="A16" s="5"/>
    </row>
    <row r="17" ht="12.75" customHeight="1">
      <c r="A17" s="5"/>
    </row>
    <row r="18" ht="12.75" customHeight="1">
      <c r="A18" s="5"/>
    </row>
    <row r="19" ht="12.75" customHeight="1">
      <c r="A19" s="5"/>
    </row>
    <row r="20" ht="12.75" customHeight="1">
      <c r="A20" s="5"/>
    </row>
    <row r="21" ht="12.75" customHeight="1">
      <c r="A21" s="5"/>
    </row>
    <row r="22" ht="12.75" customHeight="1">
      <c r="A22" s="6"/>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 customWidth="1" min="7" max="40" width="12.63"/>
  </cols>
  <sheetData>
    <row r="1" ht="40.5" customHeight="1">
      <c r="A1" s="7"/>
      <c r="B1" s="8" t="s">
        <v>7</v>
      </c>
      <c r="C1" s="9"/>
      <c r="D1" s="10"/>
      <c r="E1" s="11" t="s">
        <v>8</v>
      </c>
      <c r="F1" s="12"/>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ht="90.75" customHeight="1">
      <c r="A2" s="14" t="s">
        <v>9</v>
      </c>
      <c r="B2" s="14" t="s">
        <v>10</v>
      </c>
      <c r="C2" s="15" t="s">
        <v>11</v>
      </c>
      <c r="D2" s="15" t="s">
        <v>12</v>
      </c>
      <c r="E2" s="15" t="s">
        <v>13</v>
      </c>
      <c r="F2" s="16" t="s">
        <v>14</v>
      </c>
      <c r="G2" s="17" t="s">
        <v>15</v>
      </c>
      <c r="H2" s="17" t="s">
        <v>16</v>
      </c>
      <c r="I2" s="17" t="s">
        <v>17</v>
      </c>
      <c r="J2" s="17" t="s">
        <v>18</v>
      </c>
      <c r="K2" s="17" t="s">
        <v>19</v>
      </c>
      <c r="L2" s="17" t="s">
        <v>20</v>
      </c>
      <c r="M2" s="17" t="s">
        <v>21</v>
      </c>
      <c r="N2" s="17" t="s">
        <v>22</v>
      </c>
      <c r="O2" s="17" t="s">
        <v>23</v>
      </c>
      <c r="P2" s="17" t="s">
        <v>24</v>
      </c>
      <c r="Q2" s="17" t="s">
        <v>25</v>
      </c>
      <c r="R2" s="17" t="s">
        <v>26</v>
      </c>
      <c r="S2" s="17" t="s">
        <v>27</v>
      </c>
      <c r="T2" s="17" t="s">
        <v>28</v>
      </c>
      <c r="U2" s="17" t="s">
        <v>29</v>
      </c>
      <c r="V2" s="17" t="s">
        <v>30</v>
      </c>
      <c r="W2" s="17" t="s">
        <v>31</v>
      </c>
      <c r="X2" s="17" t="s">
        <v>32</v>
      </c>
      <c r="Y2" s="17" t="s">
        <v>33</v>
      </c>
      <c r="Z2" s="17" t="s">
        <v>34</v>
      </c>
      <c r="AA2" s="17" t="s">
        <v>35</v>
      </c>
      <c r="AB2" s="17" t="s">
        <v>36</v>
      </c>
      <c r="AC2" s="17" t="s">
        <v>37</v>
      </c>
      <c r="AD2" s="17" t="s">
        <v>38</v>
      </c>
      <c r="AE2" s="17" t="s">
        <v>39</v>
      </c>
      <c r="AF2" s="17" t="s">
        <v>40</v>
      </c>
      <c r="AG2" s="17" t="s">
        <v>41</v>
      </c>
      <c r="AH2" s="17" t="s">
        <v>42</v>
      </c>
      <c r="AI2" s="17" t="s">
        <v>43</v>
      </c>
      <c r="AJ2" s="17" t="s">
        <v>44</v>
      </c>
      <c r="AK2" s="18" t="s">
        <v>45</v>
      </c>
      <c r="AL2" s="18" t="s">
        <v>46</v>
      </c>
      <c r="AM2" s="18" t="s">
        <v>47</v>
      </c>
      <c r="AN2" s="18" t="s">
        <v>48</v>
      </c>
    </row>
    <row r="3" ht="15.75" customHeight="1">
      <c r="A3" s="19" t="s">
        <v>49</v>
      </c>
      <c r="B3" s="20" t="s">
        <v>50</v>
      </c>
      <c r="C3" s="21">
        <v>1.0</v>
      </c>
      <c r="D3" s="21" t="s">
        <v>51</v>
      </c>
      <c r="E3" s="20" t="s">
        <v>52</v>
      </c>
      <c r="F3" s="20" t="s">
        <v>53</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22">
        <v>30.0</v>
      </c>
      <c r="AL3" s="23">
        <f>(COUNTIF(G3:AJ3,"WT"))/AK3</f>
        <v>0</v>
      </c>
      <c r="AM3" s="24">
        <f>(COUNTIF(G3:AJ3,"SU"))/AK3</f>
        <v>0</v>
      </c>
      <c r="AN3" s="23">
        <f>(COUNTIF(G3:AJ3,"GD"))/AK3</f>
        <v>0</v>
      </c>
    </row>
    <row r="4" ht="15.75" customHeight="1">
      <c r="A4" s="25"/>
      <c r="B4" s="20" t="s">
        <v>54</v>
      </c>
      <c r="C4" s="21">
        <v>2.0</v>
      </c>
      <c r="D4" s="20" t="s">
        <v>55</v>
      </c>
      <c r="E4" s="20" t="s">
        <v>56</v>
      </c>
      <c r="F4" s="20" t="s">
        <v>57</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23">
        <f>(COUNTIF(G4:AJ4,"WT"))/AK3</f>
        <v>0</v>
      </c>
      <c r="AM4" s="24">
        <f>(COUNTIF(G4:AJ4,"SU"))/AK3</f>
        <v>0</v>
      </c>
      <c r="AN4" s="24">
        <f>(COUNTIF(G4:AJ4,"GD"))/AK3</f>
        <v>0</v>
      </c>
    </row>
    <row r="5" ht="15.75" customHeight="1">
      <c r="A5" s="25"/>
      <c r="B5" s="20" t="s">
        <v>58</v>
      </c>
      <c r="C5" s="20">
        <v>3.0</v>
      </c>
      <c r="D5" s="20" t="s">
        <v>59</v>
      </c>
      <c r="E5" s="20" t="s">
        <v>60</v>
      </c>
      <c r="F5" s="20" t="s">
        <v>61</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23">
        <f>(COUNTIF(G5:AJ5,"WT"))/AK3</f>
        <v>0</v>
      </c>
      <c r="AM5" s="24">
        <f>(COUNTIF(G5:AJ5,"SU"))/AK3</f>
        <v>0</v>
      </c>
      <c r="AN5" s="24">
        <f>(COUNTIF(G5:AJ5,"GD"))/AK3</f>
        <v>0</v>
      </c>
    </row>
    <row r="6" ht="15.75" customHeight="1">
      <c r="A6" s="26"/>
      <c r="B6" s="20" t="s">
        <v>62</v>
      </c>
      <c r="C6" s="21">
        <v>4.0</v>
      </c>
      <c r="D6" s="20" t="s">
        <v>63</v>
      </c>
      <c r="E6" s="20" t="s">
        <v>64</v>
      </c>
      <c r="F6" s="20" t="s">
        <v>65</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23">
        <f>(COUNTIF(G6:AJ6,"WT"))/AK3</f>
        <v>0</v>
      </c>
      <c r="AM6" s="23">
        <f>(COUNTIF(G6:AJ6,"SU"))/AK3</f>
        <v>0</v>
      </c>
      <c r="AN6" s="24">
        <f>(COUNTIF(G6:AJ6,"GD"))/AK3</f>
        <v>0</v>
      </c>
    </row>
    <row r="7" ht="15.75" customHeight="1">
      <c r="A7" s="27" t="s">
        <v>66</v>
      </c>
      <c r="B7" s="20" t="s">
        <v>67</v>
      </c>
      <c r="C7" s="21">
        <v>1.0</v>
      </c>
      <c r="D7" s="20" t="s">
        <v>68</v>
      </c>
      <c r="E7" s="20" t="s">
        <v>69</v>
      </c>
      <c r="F7" s="20" t="s">
        <v>70</v>
      </c>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23">
        <f>(COUNTIF(G7:AJ7,"WT"))/AK3</f>
        <v>0</v>
      </c>
      <c r="AM7" s="23">
        <f>(COUNTIF(G7:AJ7,"SU"))/AK3</f>
        <v>0</v>
      </c>
      <c r="AN7" s="24">
        <f>(COUNTIF(G7:AJ7,"GD"))/AK3</f>
        <v>0</v>
      </c>
    </row>
    <row r="8" ht="15.75" customHeight="1">
      <c r="A8" s="25"/>
      <c r="B8" s="20" t="s">
        <v>71</v>
      </c>
      <c r="C8" s="21">
        <v>2.0</v>
      </c>
      <c r="D8" s="20" t="s">
        <v>72</v>
      </c>
      <c r="E8" s="20" t="s">
        <v>73</v>
      </c>
      <c r="F8" s="20" t="s">
        <v>74</v>
      </c>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23">
        <f>(COUNTIF(G8:AJ8,"WT"))/AK3</f>
        <v>0</v>
      </c>
      <c r="AM8" s="24">
        <f>(COUNTIF(G8:AJ8,"SU"))/AK3</f>
        <v>0</v>
      </c>
      <c r="AN8" s="24">
        <f>(COUNTIF(G8:AJ8,"GD"))/AK3</f>
        <v>0</v>
      </c>
    </row>
    <row r="9" ht="15.75" customHeight="1">
      <c r="A9" s="25"/>
      <c r="B9" s="20" t="s">
        <v>75</v>
      </c>
      <c r="C9" s="21">
        <v>3.0</v>
      </c>
      <c r="D9" s="20" t="s">
        <v>76</v>
      </c>
      <c r="E9" s="20" t="s">
        <v>77</v>
      </c>
      <c r="F9" s="20" t="s">
        <v>78</v>
      </c>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23">
        <f>(COUNTIF(G9:AJ9,"WT"))/AK3</f>
        <v>0</v>
      </c>
      <c r="AM9" s="24">
        <f>(COUNTIF(G9:AJ9,"SU"))/AK3</f>
        <v>0</v>
      </c>
      <c r="AN9" s="24">
        <f>(COUNTIF(G9:AJ9,"GD"))/AK3</f>
        <v>0</v>
      </c>
    </row>
    <row r="10" ht="15.75" customHeight="1">
      <c r="A10" s="26"/>
      <c r="B10" s="20" t="s">
        <v>79</v>
      </c>
      <c r="C10" s="21">
        <v>4.0</v>
      </c>
      <c r="D10" s="20" t="s">
        <v>80</v>
      </c>
      <c r="E10" s="20" t="s">
        <v>81</v>
      </c>
      <c r="F10" s="20" t="s">
        <v>82</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23">
        <f>(COUNTIF(G10:AJ10,"WT"))/AK3</f>
        <v>0</v>
      </c>
      <c r="AM10" s="24">
        <f>(COUNTIF(G10:AJ10,"SU"))/AK3</f>
        <v>0</v>
      </c>
      <c r="AN10" s="24">
        <f>(COUNTIF(G10:AJ10,"GD"))/AK3</f>
        <v>0</v>
      </c>
    </row>
    <row r="11" ht="15.75" customHeight="1">
      <c r="A11" s="19" t="s">
        <v>83</v>
      </c>
      <c r="B11" s="20" t="s">
        <v>84</v>
      </c>
      <c r="C11" s="20">
        <v>1.0</v>
      </c>
      <c r="D11" s="20" t="s">
        <v>85</v>
      </c>
      <c r="E11" s="20" t="s">
        <v>86</v>
      </c>
      <c r="F11" s="21" t="s">
        <v>87</v>
      </c>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23">
        <f>(COUNTIF(G11:AJ11,"WT"))/AK3</f>
        <v>0</v>
      </c>
      <c r="AM11" s="24">
        <f>(COUNTIF(G11:AJ11,"SU"))/AK3</f>
        <v>0</v>
      </c>
      <c r="AN11" s="24">
        <f>(COUNTIF(G11:AJ11,"GD"))/AK3</f>
        <v>0</v>
      </c>
    </row>
    <row r="12" ht="15.75" customHeight="1">
      <c r="A12" s="25"/>
      <c r="B12" s="20" t="s">
        <v>88</v>
      </c>
      <c r="C12" s="20">
        <v>2.0</v>
      </c>
      <c r="D12" s="20" t="s">
        <v>89</v>
      </c>
      <c r="E12" s="20" t="s">
        <v>90</v>
      </c>
      <c r="F12" s="20" t="s">
        <v>91</v>
      </c>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23">
        <f>(COUNTIF(G12:AJ12,"WT"))/AK3</f>
        <v>0</v>
      </c>
      <c r="AM12" s="24">
        <f>(COUNTIF(G12:AJ12,"SU"))/AK3</f>
        <v>0</v>
      </c>
      <c r="AN12" s="24">
        <f>(COUNTIF(G12:AJ12,"GD"))/AK3</f>
        <v>0</v>
      </c>
    </row>
    <row r="13" ht="15.75" customHeight="1">
      <c r="A13" s="25"/>
      <c r="B13" s="20" t="s">
        <v>92</v>
      </c>
      <c r="C13" s="20">
        <v>3.0</v>
      </c>
      <c r="D13" s="20" t="s">
        <v>93</v>
      </c>
      <c r="E13" s="20" t="s">
        <v>94</v>
      </c>
      <c r="F13" s="20" t="s">
        <v>95</v>
      </c>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23">
        <f>(COUNTIF(G13:AJ13,"WT"))/AK3</f>
        <v>0</v>
      </c>
      <c r="AM13" s="24">
        <f>(COUNTIF(G13:AJ13,"SU"))/AK3</f>
        <v>0</v>
      </c>
      <c r="AN13" s="24">
        <f>(COUNTIF(G13:AJ13,"GD"))/AK3</f>
        <v>0</v>
      </c>
    </row>
    <row r="14" ht="15.75" customHeight="1">
      <c r="A14" s="26"/>
      <c r="B14" s="20" t="s">
        <v>96</v>
      </c>
      <c r="C14" s="20">
        <v>4.0</v>
      </c>
      <c r="D14" s="20" t="s">
        <v>97</v>
      </c>
      <c r="E14" s="20" t="s">
        <v>98</v>
      </c>
      <c r="F14" s="20" t="s">
        <v>99</v>
      </c>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23">
        <f>(COUNTIF(G14:AJ14,"WT"))/AK3</f>
        <v>0</v>
      </c>
      <c r="AM14" s="24">
        <f>(COUNTIF(G14:AJ14,"SU"))/AK3</f>
        <v>0</v>
      </c>
      <c r="AN14" s="24">
        <f>(COUNTIF(G14:AJ14,"GD"))/AK3</f>
        <v>0</v>
      </c>
    </row>
    <row r="15" ht="15.75" customHeight="1">
      <c r="A15" s="27" t="s">
        <v>100</v>
      </c>
      <c r="B15" s="20" t="s">
        <v>101</v>
      </c>
      <c r="C15" s="21">
        <v>1.0</v>
      </c>
      <c r="D15" s="20" t="s">
        <v>102</v>
      </c>
      <c r="E15" s="20" t="s">
        <v>103</v>
      </c>
      <c r="F15" s="20" t="s">
        <v>104</v>
      </c>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23">
        <f>(COUNTIF(G15:AJ15,"WT"))/AK3</f>
        <v>0</v>
      </c>
      <c r="AM15" s="24">
        <f>(COUNTIF(G15:AJ15,"SU"))/AK3</f>
        <v>0</v>
      </c>
      <c r="AN15" s="24">
        <f>(COUNTIF(G15:AJ15,"GD"))/AK3</f>
        <v>0</v>
      </c>
    </row>
    <row r="16" ht="15.75" customHeight="1">
      <c r="A16" s="25"/>
      <c r="B16" s="20" t="s">
        <v>105</v>
      </c>
      <c r="C16" s="21">
        <v>2.0</v>
      </c>
      <c r="D16" s="20" t="s">
        <v>106</v>
      </c>
      <c r="E16" s="20" t="s">
        <v>107</v>
      </c>
      <c r="F16" s="20" t="s">
        <v>108</v>
      </c>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23">
        <f>(COUNTIF(G16:AJ16,"WT"))/AK3</f>
        <v>0</v>
      </c>
      <c r="AM16" s="24">
        <f>(COUNTIF(G16:AJ16,"SU"))/AK3</f>
        <v>0</v>
      </c>
      <c r="AN16" s="24">
        <f>(COUNTIF(G16:AJ16,"GD"))/AK3</f>
        <v>0</v>
      </c>
    </row>
    <row r="17" ht="15.75" customHeight="1">
      <c r="A17" s="25"/>
      <c r="B17" s="20" t="s">
        <v>109</v>
      </c>
      <c r="C17" s="21">
        <v>3.0</v>
      </c>
      <c r="D17" s="20" t="s">
        <v>110</v>
      </c>
      <c r="E17" s="20" t="s">
        <v>111</v>
      </c>
      <c r="F17" s="20" t="s">
        <v>112</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23">
        <f>(COUNTIF(G17:AJ17,"WT"))/AK3</f>
        <v>0</v>
      </c>
      <c r="AM17" s="24">
        <f>(COUNTIF(G17:AJ17,"SU"))/AK3</f>
        <v>0</v>
      </c>
      <c r="AN17" s="24">
        <f>(COUNTIF(G17:AJ17,"GD"))/AK3</f>
        <v>0</v>
      </c>
    </row>
    <row r="18" ht="15.75" customHeight="1">
      <c r="A18" s="26"/>
      <c r="B18" s="20" t="s">
        <v>113</v>
      </c>
      <c r="C18" s="21">
        <v>4.0</v>
      </c>
      <c r="D18" s="20" t="s">
        <v>114</v>
      </c>
      <c r="E18" s="20" t="s">
        <v>115</v>
      </c>
      <c r="F18" s="20" t="s">
        <v>116</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23">
        <f>(COUNTIF(G18:AJ18,"WT"))/AK3</f>
        <v>0</v>
      </c>
      <c r="AM18" s="24">
        <f>(COUNTIF(G18:AJ18,"SU"))/AK3</f>
        <v>0</v>
      </c>
      <c r="AN18" s="24">
        <f>(COUNTIF(G18:AJ18,"GD"))/AK3</f>
        <v>0</v>
      </c>
    </row>
    <row r="19" ht="15.75" customHeight="1">
      <c r="A19" s="19" t="s">
        <v>117</v>
      </c>
      <c r="B19" s="20" t="s">
        <v>118</v>
      </c>
      <c r="C19" s="21">
        <v>1.0</v>
      </c>
      <c r="D19" s="20" t="s">
        <v>119</v>
      </c>
      <c r="E19" s="20" t="s">
        <v>120</v>
      </c>
      <c r="F19" s="20" t="s">
        <v>121</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23">
        <f>(COUNTIF(G19:AJ19,"WT"))/AK3</f>
        <v>0</v>
      </c>
      <c r="AM19" s="24">
        <f>(COUNTIF(G19:AJ19,"SU"))/AK3</f>
        <v>0</v>
      </c>
      <c r="AN19" s="24">
        <f>(COUNTIF(G19:AJ19,"GD"))/AK3</f>
        <v>0</v>
      </c>
    </row>
    <row r="20" ht="15.75" customHeight="1">
      <c r="A20" s="25"/>
      <c r="B20" s="20" t="s">
        <v>122</v>
      </c>
      <c r="C20" s="21">
        <v>2.0</v>
      </c>
      <c r="D20" s="20" t="s">
        <v>123</v>
      </c>
      <c r="E20" s="20" t="s">
        <v>124</v>
      </c>
      <c r="F20" s="20" t="s">
        <v>125</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23">
        <f>(COUNTIF(G20:AJ20,"WT"))/AK3</f>
        <v>0</v>
      </c>
      <c r="AM20" s="24">
        <f>(COUNTIF(G20:AJ20,"SU"))/AK3</f>
        <v>0</v>
      </c>
      <c r="AN20" s="24">
        <f>(COUNTIF(G20:AJ20,"GD"))/AK3</f>
        <v>0</v>
      </c>
    </row>
    <row r="21" ht="15.75" customHeight="1">
      <c r="A21" s="25"/>
      <c r="B21" s="20" t="s">
        <v>126</v>
      </c>
      <c r="C21" s="21">
        <v>3.0</v>
      </c>
      <c r="D21" s="20" t="s">
        <v>127</v>
      </c>
      <c r="E21" s="20" t="s">
        <v>128</v>
      </c>
      <c r="F21" s="20" t="s">
        <v>129</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23">
        <f>(COUNTIF(G21:AJ21,"WT"))/AK3</f>
        <v>0</v>
      </c>
      <c r="AM21" s="24">
        <f>(COUNTIF(G21:AJ21,"SU"))/AK3</f>
        <v>0</v>
      </c>
      <c r="AN21" s="24">
        <f>(COUNTIF(G21:AJ21,"GD"))/AK3</f>
        <v>0</v>
      </c>
    </row>
    <row r="22" ht="15.75" customHeight="1">
      <c r="A22" s="26"/>
      <c r="B22" s="20" t="s">
        <v>130</v>
      </c>
      <c r="C22" s="21">
        <v>4.0</v>
      </c>
      <c r="D22" s="20" t="s">
        <v>131</v>
      </c>
      <c r="E22" s="20" t="s">
        <v>132</v>
      </c>
      <c r="F22" s="28" t="s">
        <v>133</v>
      </c>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23">
        <f>(COUNTIF(G22:AJ22,"WT"))/AK3</f>
        <v>0</v>
      </c>
      <c r="AM22" s="24">
        <f>(COUNTIF(G22:AJ22,"SU"))/AK3</f>
        <v>0</v>
      </c>
      <c r="AN22" s="24">
        <f>(COUNTIF(G22:AJ22,"GD"))/AK3</f>
        <v>0</v>
      </c>
    </row>
    <row r="23" ht="15.75" customHeight="1">
      <c r="A23" s="13"/>
      <c r="B23" s="13"/>
      <c r="C23" s="13"/>
      <c r="D23" s="29"/>
      <c r="E23" s="29"/>
      <c r="F23" s="30" t="s">
        <v>134</v>
      </c>
      <c r="G23" s="24">
        <f t="shared" ref="G23:AJ23" si="1">(COUNTIF(G3:G22,"GD")/20)</f>
        <v>0</v>
      </c>
      <c r="H23" s="24">
        <f t="shared" si="1"/>
        <v>0</v>
      </c>
      <c r="I23" s="24">
        <f t="shared" si="1"/>
        <v>0</v>
      </c>
      <c r="J23" s="24">
        <f t="shared" si="1"/>
        <v>0</v>
      </c>
      <c r="K23" s="24">
        <f t="shared" si="1"/>
        <v>0</v>
      </c>
      <c r="L23" s="24">
        <f t="shared" si="1"/>
        <v>0</v>
      </c>
      <c r="M23" s="24">
        <f t="shared" si="1"/>
        <v>0</v>
      </c>
      <c r="N23" s="24">
        <f t="shared" si="1"/>
        <v>0</v>
      </c>
      <c r="O23" s="24">
        <f t="shared" si="1"/>
        <v>0</v>
      </c>
      <c r="P23" s="24">
        <f t="shared" si="1"/>
        <v>0</v>
      </c>
      <c r="Q23" s="24">
        <f t="shared" si="1"/>
        <v>0</v>
      </c>
      <c r="R23" s="24">
        <f t="shared" si="1"/>
        <v>0</v>
      </c>
      <c r="S23" s="24">
        <f t="shared" si="1"/>
        <v>0</v>
      </c>
      <c r="T23" s="24">
        <f t="shared" si="1"/>
        <v>0</v>
      </c>
      <c r="U23" s="24">
        <f t="shared" si="1"/>
        <v>0</v>
      </c>
      <c r="V23" s="24">
        <f t="shared" si="1"/>
        <v>0</v>
      </c>
      <c r="W23" s="24">
        <f t="shared" si="1"/>
        <v>0</v>
      </c>
      <c r="X23" s="24">
        <f t="shared" si="1"/>
        <v>0</v>
      </c>
      <c r="Y23" s="24">
        <f t="shared" si="1"/>
        <v>0</v>
      </c>
      <c r="Z23" s="24">
        <f t="shared" si="1"/>
        <v>0</v>
      </c>
      <c r="AA23" s="24">
        <f t="shared" si="1"/>
        <v>0</v>
      </c>
      <c r="AB23" s="24">
        <f t="shared" si="1"/>
        <v>0</v>
      </c>
      <c r="AC23" s="24">
        <f t="shared" si="1"/>
        <v>0</v>
      </c>
      <c r="AD23" s="24">
        <f t="shared" si="1"/>
        <v>0</v>
      </c>
      <c r="AE23" s="24">
        <f t="shared" si="1"/>
        <v>0</v>
      </c>
      <c r="AF23" s="24">
        <f t="shared" si="1"/>
        <v>0</v>
      </c>
      <c r="AG23" s="24">
        <f t="shared" si="1"/>
        <v>0</v>
      </c>
      <c r="AH23" s="24">
        <f t="shared" si="1"/>
        <v>0</v>
      </c>
      <c r="AI23" s="24">
        <f t="shared" si="1"/>
        <v>0</v>
      </c>
      <c r="AJ23" s="24">
        <f t="shared" si="1"/>
        <v>0</v>
      </c>
      <c r="AK23" s="13"/>
      <c r="AL23" s="31"/>
      <c r="AM23" s="32"/>
      <c r="AN23" s="32"/>
    </row>
    <row r="24" ht="15.75" customHeight="1">
      <c r="A24" s="13"/>
      <c r="B24" s="13"/>
      <c r="C24" s="13"/>
      <c r="D24" s="29"/>
      <c r="E24" s="29"/>
      <c r="F24" s="30" t="s">
        <v>135</v>
      </c>
      <c r="G24" s="24">
        <f t="shared" ref="G24:AJ24" si="2">(COUNTIF(G3:G22,"SU")/20)</f>
        <v>0</v>
      </c>
      <c r="H24" s="24">
        <f t="shared" si="2"/>
        <v>0</v>
      </c>
      <c r="I24" s="24">
        <f t="shared" si="2"/>
        <v>0</v>
      </c>
      <c r="J24" s="24">
        <f t="shared" si="2"/>
        <v>0</v>
      </c>
      <c r="K24" s="24">
        <f t="shared" si="2"/>
        <v>0</v>
      </c>
      <c r="L24" s="24">
        <f t="shared" si="2"/>
        <v>0</v>
      </c>
      <c r="M24" s="24">
        <f t="shared" si="2"/>
        <v>0</v>
      </c>
      <c r="N24" s="24">
        <f t="shared" si="2"/>
        <v>0</v>
      </c>
      <c r="O24" s="24">
        <f t="shared" si="2"/>
        <v>0</v>
      </c>
      <c r="P24" s="24">
        <f t="shared" si="2"/>
        <v>0</v>
      </c>
      <c r="Q24" s="24">
        <f t="shared" si="2"/>
        <v>0</v>
      </c>
      <c r="R24" s="24">
        <f t="shared" si="2"/>
        <v>0</v>
      </c>
      <c r="S24" s="24">
        <f t="shared" si="2"/>
        <v>0</v>
      </c>
      <c r="T24" s="24">
        <f t="shared" si="2"/>
        <v>0</v>
      </c>
      <c r="U24" s="24">
        <f t="shared" si="2"/>
        <v>0</v>
      </c>
      <c r="V24" s="24">
        <f t="shared" si="2"/>
        <v>0</v>
      </c>
      <c r="W24" s="24">
        <f t="shared" si="2"/>
        <v>0</v>
      </c>
      <c r="X24" s="24">
        <f t="shared" si="2"/>
        <v>0</v>
      </c>
      <c r="Y24" s="24">
        <f t="shared" si="2"/>
        <v>0</v>
      </c>
      <c r="Z24" s="24">
        <f t="shared" si="2"/>
        <v>0</v>
      </c>
      <c r="AA24" s="24">
        <f t="shared" si="2"/>
        <v>0</v>
      </c>
      <c r="AB24" s="24">
        <f t="shared" si="2"/>
        <v>0</v>
      </c>
      <c r="AC24" s="24">
        <f t="shared" si="2"/>
        <v>0</v>
      </c>
      <c r="AD24" s="24">
        <f t="shared" si="2"/>
        <v>0</v>
      </c>
      <c r="AE24" s="24">
        <f t="shared" si="2"/>
        <v>0</v>
      </c>
      <c r="AF24" s="24">
        <f t="shared" si="2"/>
        <v>0</v>
      </c>
      <c r="AG24" s="24">
        <f t="shared" si="2"/>
        <v>0</v>
      </c>
      <c r="AH24" s="24">
        <f t="shared" si="2"/>
        <v>0</v>
      </c>
      <c r="AI24" s="24">
        <f t="shared" si="2"/>
        <v>0</v>
      </c>
      <c r="AJ24" s="24">
        <f t="shared" si="2"/>
        <v>0</v>
      </c>
      <c r="AK24" s="13"/>
      <c r="AL24" s="31"/>
      <c r="AM24" s="32"/>
      <c r="AN24" s="32"/>
    </row>
    <row r="25" ht="15.75" customHeight="1">
      <c r="A25" s="13"/>
      <c r="B25" s="13"/>
      <c r="C25" s="13"/>
      <c r="D25" s="29"/>
      <c r="E25" s="29"/>
      <c r="F25" s="30" t="s">
        <v>136</v>
      </c>
      <c r="G25" s="24">
        <f t="shared" ref="G25:AJ25" si="3">(COUNTIF(G3:G22,"WT")/20)</f>
        <v>0</v>
      </c>
      <c r="H25" s="24">
        <f t="shared" si="3"/>
        <v>0</v>
      </c>
      <c r="I25" s="24">
        <f t="shared" si="3"/>
        <v>0</v>
      </c>
      <c r="J25" s="24">
        <f t="shared" si="3"/>
        <v>0</v>
      </c>
      <c r="K25" s="24">
        <f t="shared" si="3"/>
        <v>0</v>
      </c>
      <c r="L25" s="24">
        <f t="shared" si="3"/>
        <v>0</v>
      </c>
      <c r="M25" s="24">
        <f t="shared" si="3"/>
        <v>0</v>
      </c>
      <c r="N25" s="24">
        <f t="shared" si="3"/>
        <v>0</v>
      </c>
      <c r="O25" s="24">
        <f t="shared" si="3"/>
        <v>0</v>
      </c>
      <c r="P25" s="24">
        <f t="shared" si="3"/>
        <v>0</v>
      </c>
      <c r="Q25" s="24">
        <f t="shared" si="3"/>
        <v>0</v>
      </c>
      <c r="R25" s="24">
        <f t="shared" si="3"/>
        <v>0</v>
      </c>
      <c r="S25" s="24">
        <f t="shared" si="3"/>
        <v>0</v>
      </c>
      <c r="T25" s="24">
        <f t="shared" si="3"/>
        <v>0</v>
      </c>
      <c r="U25" s="24">
        <f t="shared" si="3"/>
        <v>0</v>
      </c>
      <c r="V25" s="24">
        <f t="shared" si="3"/>
        <v>0</v>
      </c>
      <c r="W25" s="24">
        <f t="shared" si="3"/>
        <v>0</v>
      </c>
      <c r="X25" s="24">
        <f t="shared" si="3"/>
        <v>0</v>
      </c>
      <c r="Y25" s="24">
        <f t="shared" si="3"/>
        <v>0</v>
      </c>
      <c r="Z25" s="24">
        <f t="shared" si="3"/>
        <v>0</v>
      </c>
      <c r="AA25" s="24">
        <f t="shared" si="3"/>
        <v>0</v>
      </c>
      <c r="AB25" s="24">
        <f t="shared" si="3"/>
        <v>0</v>
      </c>
      <c r="AC25" s="24">
        <f t="shared" si="3"/>
        <v>0</v>
      </c>
      <c r="AD25" s="24">
        <f t="shared" si="3"/>
        <v>0</v>
      </c>
      <c r="AE25" s="24">
        <f t="shared" si="3"/>
        <v>0</v>
      </c>
      <c r="AF25" s="24">
        <f t="shared" si="3"/>
        <v>0</v>
      </c>
      <c r="AG25" s="24">
        <f t="shared" si="3"/>
        <v>0</v>
      </c>
      <c r="AH25" s="24">
        <f t="shared" si="3"/>
        <v>0</v>
      </c>
      <c r="AI25" s="24">
        <f t="shared" si="3"/>
        <v>0</v>
      </c>
      <c r="AJ25" s="24">
        <f t="shared" si="3"/>
        <v>0</v>
      </c>
      <c r="AK25" s="13"/>
      <c r="AL25" s="31"/>
      <c r="AM25" s="32"/>
      <c r="AN25" s="32"/>
    </row>
    <row r="26" ht="15.75" customHeight="1">
      <c r="A26" s="13"/>
      <c r="B26" s="13"/>
      <c r="C26" s="13"/>
      <c r="D26" s="29"/>
      <c r="E26" s="29"/>
      <c r="F26" s="29"/>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31"/>
      <c r="AM26" s="32"/>
      <c r="AN26" s="32"/>
    </row>
    <row r="27" ht="15.75" customHeight="1">
      <c r="A27" s="13"/>
      <c r="B27" s="13"/>
      <c r="C27" s="13"/>
      <c r="D27" s="29"/>
      <c r="E27" s="29"/>
      <c r="F27" s="29"/>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31"/>
      <c r="AM27" s="32"/>
      <c r="AN27" s="32"/>
    </row>
    <row r="28" ht="15.75" customHeight="1">
      <c r="A28" s="13"/>
      <c r="B28" s="13"/>
      <c r="C28" s="13"/>
      <c r="D28" s="29"/>
      <c r="E28" s="29"/>
      <c r="F28" s="29"/>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31"/>
      <c r="AM28" s="32"/>
      <c r="AN28" s="32"/>
    </row>
    <row r="29" ht="15.75" customHeight="1">
      <c r="A29" s="13"/>
      <c r="B29" s="13"/>
      <c r="C29" s="13"/>
      <c r="D29" s="29"/>
      <c r="E29" s="29"/>
      <c r="F29" s="29"/>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31"/>
      <c r="AM29" s="32"/>
      <c r="AN29" s="32"/>
    </row>
    <row r="30" ht="15.75" customHeight="1">
      <c r="A30" s="13"/>
      <c r="B30" s="13"/>
      <c r="C30" s="13"/>
      <c r="D30" s="29"/>
      <c r="E30" s="29"/>
      <c r="F30" s="29"/>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31"/>
      <c r="AM30" s="32"/>
      <c r="AN30" s="32"/>
    </row>
    <row r="31" ht="15.75" customHeight="1">
      <c r="A31" s="13"/>
      <c r="B31" s="13"/>
      <c r="C31" s="13"/>
      <c r="D31" s="29"/>
      <c r="E31" s="29"/>
      <c r="F31" s="29"/>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31"/>
      <c r="AM31" s="32"/>
      <c r="AN31" s="32"/>
    </row>
    <row r="32" ht="15.75" customHeight="1">
      <c r="A32" s="13"/>
      <c r="B32" s="13"/>
      <c r="C32" s="13"/>
      <c r="D32" s="29"/>
      <c r="E32" s="29"/>
      <c r="F32" s="29"/>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31"/>
      <c r="AM32" s="32"/>
      <c r="AN32" s="32"/>
    </row>
    <row r="33" ht="15.75" customHeight="1">
      <c r="A33" s="13"/>
      <c r="B33" s="13"/>
      <c r="C33" s="13"/>
      <c r="D33" s="29"/>
      <c r="E33" s="29"/>
      <c r="F33" s="29"/>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ht="15.75" customHeight="1">
      <c r="A34" s="13"/>
      <c r="B34" s="13"/>
      <c r="C34" s="13"/>
      <c r="D34" s="29"/>
      <c r="E34" s="29"/>
      <c r="F34" s="29"/>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ht="15.75" customHeight="1">
      <c r="A35" s="13"/>
      <c r="B35" s="13"/>
      <c r="C35" s="13"/>
      <c r="D35" s="29"/>
      <c r="E35" s="29"/>
      <c r="F35" s="29"/>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ht="15.75" customHeight="1">
      <c r="A36" s="13"/>
      <c r="B36" s="13"/>
      <c r="C36" s="13"/>
      <c r="D36" s="29"/>
      <c r="E36" s="29"/>
      <c r="F36" s="29"/>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ht="15.75" customHeight="1">
      <c r="A37" s="13"/>
      <c r="B37" s="13"/>
      <c r="C37" s="13"/>
      <c r="D37" s="29"/>
      <c r="E37" s="29"/>
      <c r="F37" s="29"/>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ht="15.75" customHeight="1">
      <c r="A38" s="13"/>
      <c r="B38" s="13"/>
      <c r="C38" s="13"/>
      <c r="D38" s="29"/>
      <c r="E38" s="29"/>
      <c r="F38" s="29"/>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ht="15.75" customHeight="1">
      <c r="A39" s="13"/>
      <c r="B39" s="13"/>
      <c r="C39" s="13"/>
      <c r="D39" s="29"/>
      <c r="E39" s="29"/>
      <c r="F39" s="29"/>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ht="15.75" customHeight="1">
      <c r="A40" s="13"/>
      <c r="B40" s="13"/>
      <c r="C40" s="13"/>
      <c r="D40" s="29"/>
      <c r="E40" s="29"/>
      <c r="F40" s="29"/>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ht="15.75" customHeight="1">
      <c r="A41" s="13"/>
      <c r="B41" s="13"/>
      <c r="C41" s="13"/>
      <c r="D41" s="29"/>
      <c r="E41" s="29"/>
      <c r="F41" s="29"/>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ht="15.75" customHeight="1">
      <c r="A42" s="13"/>
      <c r="B42" s="13"/>
      <c r="C42" s="13"/>
      <c r="D42" s="29"/>
      <c r="E42" s="29"/>
      <c r="F42" s="29"/>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ht="15.75" customHeight="1">
      <c r="A43" s="13"/>
      <c r="B43" s="13"/>
      <c r="C43" s="13"/>
      <c r="D43" s="29"/>
      <c r="E43" s="29"/>
      <c r="F43" s="29"/>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ht="15.75" customHeight="1">
      <c r="A44" s="13"/>
      <c r="B44" s="13"/>
      <c r="C44" s="13"/>
      <c r="D44" s="29"/>
      <c r="E44" s="29"/>
      <c r="F44" s="29"/>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ht="15.75" customHeight="1">
      <c r="A45" s="13"/>
      <c r="B45" s="13"/>
      <c r="C45" s="13"/>
      <c r="D45" s="29"/>
      <c r="E45" s="29"/>
      <c r="F45" s="29"/>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ht="15.75" customHeight="1">
      <c r="A46" s="13"/>
      <c r="B46" s="13"/>
      <c r="C46" s="13"/>
      <c r="D46" s="29"/>
      <c r="E46" s="29"/>
      <c r="F46" s="29"/>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ht="15.75" customHeight="1">
      <c r="A47" s="13"/>
      <c r="B47" s="13"/>
      <c r="C47" s="13"/>
      <c r="D47" s="29"/>
      <c r="E47" s="29"/>
      <c r="F47" s="29"/>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ht="15.75" customHeight="1">
      <c r="A48" s="13"/>
      <c r="B48" s="13"/>
      <c r="C48" s="13"/>
      <c r="D48" s="29"/>
      <c r="E48" s="29"/>
      <c r="F48" s="29"/>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ht="15.75" customHeight="1">
      <c r="A49" s="13"/>
      <c r="B49" s="13"/>
      <c r="C49" s="13"/>
      <c r="D49" s="29"/>
      <c r="E49" s="29"/>
      <c r="F49" s="29"/>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ht="15.75" customHeight="1">
      <c r="A50" s="13"/>
      <c r="B50" s="13"/>
      <c r="C50" s="13"/>
      <c r="D50" s="29"/>
      <c r="E50" s="29"/>
      <c r="F50" s="29"/>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ht="15.75" customHeight="1">
      <c r="A51" s="13"/>
      <c r="B51" s="13"/>
      <c r="C51" s="13"/>
      <c r="D51" s="29"/>
      <c r="E51" s="29"/>
      <c r="F51" s="2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ht="15.75" customHeight="1">
      <c r="A52" s="13"/>
      <c r="B52" s="13"/>
      <c r="C52" s="13"/>
      <c r="D52" s="29"/>
      <c r="E52" s="29"/>
      <c r="F52" s="29"/>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ht="15.75" customHeight="1">
      <c r="A53" s="13"/>
      <c r="B53" s="13"/>
      <c r="C53" s="13"/>
      <c r="D53" s="29"/>
      <c r="E53" s="29"/>
      <c r="F53" s="29"/>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ht="15.75" customHeight="1">
      <c r="A54" s="13"/>
      <c r="B54" s="13"/>
      <c r="C54" s="13"/>
      <c r="D54" s="29"/>
      <c r="E54" s="29"/>
      <c r="F54" s="29"/>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ht="15.75" customHeight="1">
      <c r="A55" s="13"/>
      <c r="B55" s="13"/>
      <c r="C55" s="13"/>
      <c r="D55" s="29"/>
      <c r="E55" s="29"/>
      <c r="F55" s="29"/>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ht="15.75" customHeight="1">
      <c r="A56" s="13"/>
      <c r="B56" s="13"/>
      <c r="C56" s="13"/>
      <c r="D56" s="29"/>
      <c r="E56" s="29"/>
      <c r="F56" s="29"/>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ht="15.75" customHeight="1">
      <c r="A57" s="13"/>
      <c r="B57" s="13"/>
      <c r="C57" s="13"/>
      <c r="D57" s="29"/>
      <c r="E57" s="29"/>
      <c r="F57" s="29"/>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ht="15.75" customHeight="1">
      <c r="A58" s="13"/>
      <c r="B58" s="13"/>
      <c r="C58" s="13"/>
      <c r="D58" s="29"/>
      <c r="E58" s="29"/>
      <c r="F58" s="29"/>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ht="15.75" customHeight="1">
      <c r="A59" s="13"/>
      <c r="B59" s="13"/>
      <c r="C59" s="13"/>
      <c r="D59" s="29"/>
      <c r="E59" s="29"/>
      <c r="F59" s="29"/>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ht="15.75" customHeight="1">
      <c r="A60" s="13"/>
      <c r="B60" s="13"/>
      <c r="C60" s="13"/>
      <c r="D60" s="29"/>
      <c r="E60" s="29"/>
      <c r="F60" s="29"/>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ht="15.75" customHeight="1">
      <c r="A61" s="13"/>
      <c r="B61" s="13"/>
      <c r="C61" s="13"/>
      <c r="D61" s="29"/>
      <c r="E61" s="29"/>
      <c r="F61" s="29"/>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ht="15.75" customHeight="1">
      <c r="A62" s="13"/>
      <c r="B62" s="13"/>
      <c r="C62" s="13"/>
      <c r="D62" s="29"/>
      <c r="E62" s="29"/>
      <c r="F62" s="29"/>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ht="15.75" customHeight="1">
      <c r="A63" s="13"/>
      <c r="B63" s="13"/>
      <c r="C63" s="13"/>
      <c r="D63" s="29"/>
      <c r="E63" s="29"/>
      <c r="F63" s="29"/>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ht="15.75" customHeight="1">
      <c r="A64" s="13"/>
      <c r="B64" s="13"/>
      <c r="C64" s="13"/>
      <c r="D64" s="29"/>
      <c r="E64" s="29"/>
      <c r="F64" s="29"/>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ht="15.75" customHeight="1">
      <c r="A65" s="13"/>
      <c r="B65" s="13"/>
      <c r="C65" s="13"/>
      <c r="D65" s="29"/>
      <c r="E65" s="29"/>
      <c r="F65" s="29"/>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ht="15.75" customHeight="1">
      <c r="A66" s="13"/>
      <c r="B66" s="13"/>
      <c r="C66" s="13"/>
      <c r="D66" s="29"/>
      <c r="E66" s="29"/>
      <c r="F66" s="29"/>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ht="15.75" customHeight="1">
      <c r="A67" s="13"/>
      <c r="B67" s="13"/>
      <c r="C67" s="13"/>
      <c r="D67" s="29"/>
      <c r="E67" s="29"/>
      <c r="F67" s="29"/>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ht="15.75" customHeight="1">
      <c r="A68" s="13"/>
      <c r="B68" s="13"/>
      <c r="C68" s="13"/>
      <c r="D68" s="29"/>
      <c r="E68" s="29"/>
      <c r="F68" s="29"/>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ht="15.75" customHeight="1">
      <c r="A69" s="13"/>
      <c r="B69" s="13"/>
      <c r="C69" s="13"/>
      <c r="D69" s="29"/>
      <c r="E69" s="29"/>
      <c r="F69" s="29"/>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ht="15.75" customHeight="1">
      <c r="A70" s="13"/>
      <c r="B70" s="13"/>
      <c r="C70" s="13"/>
      <c r="D70" s="29"/>
      <c r="E70" s="29"/>
      <c r="F70" s="29"/>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ht="15.75" customHeight="1">
      <c r="A71" s="13"/>
      <c r="B71" s="13"/>
      <c r="C71" s="13"/>
      <c r="D71" s="29"/>
      <c r="E71" s="29"/>
      <c r="F71" s="29"/>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ht="15.75" customHeight="1">
      <c r="A72" s="13"/>
      <c r="B72" s="13"/>
      <c r="C72" s="13"/>
      <c r="D72" s="29"/>
      <c r="E72" s="29"/>
      <c r="F72" s="29"/>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ht="15.75" customHeight="1">
      <c r="A73" s="13"/>
      <c r="B73" s="13"/>
      <c r="C73" s="13"/>
      <c r="D73" s="29"/>
      <c r="E73" s="29"/>
      <c r="F73" s="29"/>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ht="15.75" customHeight="1">
      <c r="A74" s="13"/>
      <c r="B74" s="13"/>
      <c r="C74" s="13"/>
      <c r="D74" s="29"/>
      <c r="E74" s="29"/>
      <c r="F74" s="29"/>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ht="15.75" customHeight="1">
      <c r="A75" s="13"/>
      <c r="B75" s="13"/>
      <c r="C75" s="13"/>
      <c r="D75" s="29"/>
      <c r="E75" s="29"/>
      <c r="F75" s="29"/>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ht="15.75" customHeight="1">
      <c r="A76" s="13"/>
      <c r="B76" s="13"/>
      <c r="C76" s="13"/>
      <c r="D76" s="29"/>
      <c r="E76" s="29"/>
      <c r="F76" s="29"/>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ht="15.75" customHeight="1">
      <c r="A77" s="13"/>
      <c r="B77" s="13"/>
      <c r="C77" s="13"/>
      <c r="D77" s="29"/>
      <c r="E77" s="29"/>
      <c r="F77" s="29"/>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ht="15.75" customHeight="1">
      <c r="A78" s="13"/>
      <c r="B78" s="13"/>
      <c r="C78" s="13"/>
      <c r="D78" s="29"/>
      <c r="E78" s="29"/>
      <c r="F78" s="29"/>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ht="15.75" customHeight="1">
      <c r="A79" s="13"/>
      <c r="B79" s="13"/>
      <c r="C79" s="13"/>
      <c r="D79" s="29"/>
      <c r="E79" s="29"/>
      <c r="F79" s="29"/>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ht="15.75" customHeight="1">
      <c r="A80" s="13"/>
      <c r="B80" s="13"/>
      <c r="C80" s="13"/>
      <c r="D80" s="29"/>
      <c r="E80" s="29"/>
      <c r="F80" s="29"/>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ht="15.75" customHeight="1">
      <c r="A81" s="13"/>
      <c r="B81" s="13"/>
      <c r="C81" s="13"/>
      <c r="D81" s="29"/>
      <c r="E81" s="29"/>
      <c r="F81" s="29"/>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ht="15.75" customHeight="1">
      <c r="A82" s="13"/>
      <c r="B82" s="13"/>
      <c r="C82" s="13"/>
      <c r="D82" s="29"/>
      <c r="E82" s="29"/>
      <c r="F82" s="29"/>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ht="15.75" customHeight="1">
      <c r="A83" s="13"/>
      <c r="B83" s="13"/>
      <c r="C83" s="13"/>
      <c r="D83" s="29"/>
      <c r="E83" s="29"/>
      <c r="F83" s="29"/>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ht="15.75" customHeight="1">
      <c r="A84" s="13"/>
      <c r="B84" s="13"/>
      <c r="C84" s="13"/>
      <c r="D84" s="29"/>
      <c r="E84" s="29"/>
      <c r="F84" s="29"/>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ht="15.75" customHeight="1">
      <c r="A85" s="13"/>
      <c r="B85" s="13"/>
      <c r="C85" s="13"/>
      <c r="D85" s="29"/>
      <c r="E85" s="29"/>
      <c r="F85" s="29"/>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ht="15.75" customHeight="1">
      <c r="A86" s="13"/>
      <c r="B86" s="13"/>
      <c r="C86" s="13"/>
      <c r="D86" s="29"/>
      <c r="E86" s="29"/>
      <c r="F86" s="29"/>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ht="15.75" customHeight="1">
      <c r="A87" s="13"/>
      <c r="B87" s="13"/>
      <c r="C87" s="13"/>
      <c r="D87" s="29"/>
      <c r="E87" s="29"/>
      <c r="F87" s="29"/>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ht="15.75" customHeight="1">
      <c r="A88" s="13"/>
      <c r="B88" s="13"/>
      <c r="C88" s="13"/>
      <c r="D88" s="29"/>
      <c r="E88" s="29"/>
      <c r="F88" s="29"/>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ht="15.75" customHeight="1">
      <c r="A89" s="13"/>
      <c r="B89" s="13"/>
      <c r="C89" s="13"/>
      <c r="D89" s="29"/>
      <c r="E89" s="29"/>
      <c r="F89" s="29"/>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ht="15.75" customHeight="1">
      <c r="A90" s="13"/>
      <c r="B90" s="13"/>
      <c r="C90" s="13"/>
      <c r="D90" s="29"/>
      <c r="E90" s="29"/>
      <c r="F90" s="29"/>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ht="15.75" customHeight="1">
      <c r="A91" s="13"/>
      <c r="B91" s="13"/>
      <c r="C91" s="13"/>
      <c r="D91" s="29"/>
      <c r="E91" s="29"/>
      <c r="F91" s="29"/>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ht="15.75" customHeight="1">
      <c r="A92" s="13"/>
      <c r="B92" s="13"/>
      <c r="C92" s="13"/>
      <c r="D92" s="29"/>
      <c r="E92" s="29"/>
      <c r="F92" s="29"/>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ht="15.75" customHeight="1">
      <c r="A93" s="13"/>
      <c r="B93" s="13"/>
      <c r="C93" s="13"/>
      <c r="D93" s="29"/>
      <c r="E93" s="29"/>
      <c r="F93" s="29"/>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ht="15.75" customHeight="1">
      <c r="A94" s="13"/>
      <c r="B94" s="13"/>
      <c r="C94" s="13"/>
      <c r="D94" s="29"/>
      <c r="E94" s="29"/>
      <c r="F94" s="29"/>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ht="15.75" customHeight="1">
      <c r="A95" s="13"/>
      <c r="B95" s="13"/>
      <c r="C95" s="13"/>
      <c r="D95" s="29"/>
      <c r="E95" s="29"/>
      <c r="F95" s="29"/>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ht="15.75" customHeight="1">
      <c r="A96" s="13"/>
      <c r="B96" s="13"/>
      <c r="C96" s="13"/>
      <c r="D96" s="29"/>
      <c r="E96" s="29"/>
      <c r="F96" s="29"/>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ht="15.75" customHeight="1">
      <c r="A97" s="13"/>
      <c r="B97" s="13"/>
      <c r="C97" s="13"/>
      <c r="D97" s="29"/>
      <c r="E97" s="29"/>
      <c r="F97" s="29"/>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ht="15.75" customHeight="1">
      <c r="A98" s="13"/>
      <c r="B98" s="13"/>
      <c r="C98" s="13"/>
      <c r="D98" s="29"/>
      <c r="E98" s="29"/>
      <c r="F98" s="29"/>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ht="15.75" customHeight="1">
      <c r="A99" s="13"/>
      <c r="B99" s="13"/>
      <c r="C99" s="13"/>
      <c r="D99" s="29"/>
      <c r="E99" s="29"/>
      <c r="F99" s="29"/>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ht="15.75" customHeight="1">
      <c r="A100" s="13"/>
      <c r="B100" s="13"/>
      <c r="C100" s="13"/>
      <c r="D100" s="29"/>
      <c r="E100" s="29"/>
      <c r="F100" s="29"/>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ht="15.75" customHeight="1">
      <c r="A101" s="13"/>
      <c r="B101" s="13"/>
      <c r="C101" s="13"/>
      <c r="D101" s="29"/>
      <c r="E101" s="29"/>
      <c r="F101" s="29"/>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ht="15.75" customHeight="1">
      <c r="A102" s="13"/>
      <c r="B102" s="13"/>
      <c r="C102" s="13"/>
      <c r="D102" s="29"/>
      <c r="E102" s="29"/>
      <c r="F102" s="29"/>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ht="15.75" customHeight="1">
      <c r="A103" s="13"/>
      <c r="B103" s="13"/>
      <c r="C103" s="13"/>
      <c r="D103" s="29"/>
      <c r="E103" s="29"/>
      <c r="F103" s="29"/>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ht="15.75" customHeight="1">
      <c r="A104" s="13"/>
      <c r="B104" s="13"/>
      <c r="C104" s="13"/>
      <c r="D104" s="29"/>
      <c r="E104" s="29"/>
      <c r="F104" s="29"/>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ht="15.75" customHeight="1">
      <c r="A105" s="13"/>
      <c r="B105" s="13"/>
      <c r="C105" s="13"/>
      <c r="D105" s="29"/>
      <c r="E105" s="29"/>
      <c r="F105" s="29"/>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ht="15.75" customHeight="1">
      <c r="A106" s="13"/>
      <c r="B106" s="13"/>
      <c r="C106" s="13"/>
      <c r="D106" s="29"/>
      <c r="E106" s="29"/>
      <c r="F106" s="29"/>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ht="15.75" customHeight="1">
      <c r="A107" s="13"/>
      <c r="B107" s="13"/>
      <c r="C107" s="13"/>
      <c r="D107" s="29"/>
      <c r="E107" s="29"/>
      <c r="F107" s="29"/>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ht="15.75" customHeight="1">
      <c r="A108" s="13"/>
      <c r="B108" s="13"/>
      <c r="C108" s="13"/>
      <c r="D108" s="29"/>
      <c r="E108" s="29"/>
      <c r="F108" s="29"/>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ht="15.75" customHeight="1">
      <c r="A109" s="13"/>
      <c r="B109" s="13"/>
      <c r="C109" s="13"/>
      <c r="D109" s="29"/>
      <c r="E109" s="29"/>
      <c r="F109" s="29"/>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ht="15.75" customHeight="1">
      <c r="A110" s="13"/>
      <c r="B110" s="13"/>
      <c r="C110" s="13"/>
      <c r="D110" s="29"/>
      <c r="E110" s="29"/>
      <c r="F110" s="29"/>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ht="15.75" customHeight="1">
      <c r="A111" s="13"/>
      <c r="B111" s="13"/>
      <c r="C111" s="13"/>
      <c r="D111" s="29"/>
      <c r="E111" s="29"/>
      <c r="F111" s="29"/>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ht="15.75" customHeight="1">
      <c r="A112" s="13"/>
      <c r="B112" s="13"/>
      <c r="C112" s="13"/>
      <c r="D112" s="29"/>
      <c r="E112" s="29"/>
      <c r="F112" s="29"/>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ht="15.75" customHeight="1">
      <c r="A113" s="13"/>
      <c r="B113" s="13"/>
      <c r="C113" s="13"/>
      <c r="D113" s="29"/>
      <c r="E113" s="29"/>
      <c r="F113" s="29"/>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ht="15.75" customHeight="1">
      <c r="A114" s="13"/>
      <c r="B114" s="13"/>
      <c r="C114" s="13"/>
      <c r="D114" s="29"/>
      <c r="E114" s="29"/>
      <c r="F114" s="29"/>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ht="15.75" customHeight="1">
      <c r="A115" s="13"/>
      <c r="B115" s="13"/>
      <c r="C115" s="13"/>
      <c r="D115" s="29"/>
      <c r="E115" s="29"/>
      <c r="F115" s="29"/>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ht="15.75" customHeight="1">
      <c r="A116" s="13"/>
      <c r="B116" s="13"/>
      <c r="C116" s="13"/>
      <c r="D116" s="29"/>
      <c r="E116" s="29"/>
      <c r="F116" s="29"/>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ht="15.75" customHeight="1">
      <c r="A117" s="13"/>
      <c r="B117" s="13"/>
      <c r="C117" s="13"/>
      <c r="D117" s="29"/>
      <c r="E117" s="29"/>
      <c r="F117" s="29"/>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ht="15.75" customHeight="1">
      <c r="A118" s="13"/>
      <c r="B118" s="13"/>
      <c r="C118" s="13"/>
      <c r="D118" s="29"/>
      <c r="E118" s="29"/>
      <c r="F118" s="29"/>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ht="15.75" customHeight="1">
      <c r="A119" s="13"/>
      <c r="B119" s="13"/>
      <c r="C119" s="13"/>
      <c r="D119" s="29"/>
      <c r="E119" s="29"/>
      <c r="F119" s="29"/>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ht="15.75" customHeight="1">
      <c r="A120" s="13"/>
      <c r="B120" s="13"/>
      <c r="C120" s="13"/>
      <c r="D120" s="29"/>
      <c r="E120" s="29"/>
      <c r="F120" s="29"/>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ht="15.75" customHeight="1">
      <c r="A121" s="13"/>
      <c r="B121" s="13"/>
      <c r="C121" s="13"/>
      <c r="D121" s="29"/>
      <c r="E121" s="29"/>
      <c r="F121" s="29"/>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ht="15.75" customHeight="1">
      <c r="A122" s="13"/>
      <c r="B122" s="13"/>
      <c r="C122" s="13"/>
      <c r="D122" s="29"/>
      <c r="E122" s="29"/>
      <c r="F122" s="29"/>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ht="15.75" customHeight="1">
      <c r="A123" s="13"/>
      <c r="B123" s="13"/>
      <c r="C123" s="13"/>
      <c r="D123" s="29"/>
      <c r="E123" s="29"/>
      <c r="F123" s="29"/>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ht="15.75" customHeight="1">
      <c r="A124" s="13"/>
      <c r="B124" s="13"/>
      <c r="C124" s="13"/>
      <c r="D124" s="29"/>
      <c r="E124" s="29"/>
      <c r="F124" s="29"/>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ht="15.75" customHeight="1">
      <c r="A125" s="13"/>
      <c r="B125" s="13"/>
      <c r="C125" s="13"/>
      <c r="D125" s="29"/>
      <c r="E125" s="29"/>
      <c r="F125" s="29"/>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ht="15.75" customHeight="1">
      <c r="A126" s="13"/>
      <c r="B126" s="13"/>
      <c r="C126" s="13"/>
      <c r="D126" s="29"/>
      <c r="E126" s="29"/>
      <c r="F126" s="29"/>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ht="15.75" customHeight="1">
      <c r="A127" s="13"/>
      <c r="B127" s="13"/>
      <c r="C127" s="13"/>
      <c r="D127" s="29"/>
      <c r="E127" s="29"/>
      <c r="F127" s="29"/>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ht="15.75" customHeight="1">
      <c r="A128" s="13"/>
      <c r="B128" s="13"/>
      <c r="C128" s="13"/>
      <c r="D128" s="29"/>
      <c r="E128" s="29"/>
      <c r="F128" s="29"/>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ht="15.75" customHeight="1">
      <c r="A129" s="13"/>
      <c r="B129" s="13"/>
      <c r="C129" s="13"/>
      <c r="D129" s="29"/>
      <c r="E129" s="29"/>
      <c r="F129" s="29"/>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ht="15.75" customHeight="1">
      <c r="A130" s="13"/>
      <c r="B130" s="13"/>
      <c r="C130" s="13"/>
      <c r="D130" s="29"/>
      <c r="E130" s="29"/>
      <c r="F130" s="29"/>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ht="15.75" customHeight="1">
      <c r="A131" s="13"/>
      <c r="B131" s="13"/>
      <c r="C131" s="13"/>
      <c r="D131" s="29"/>
      <c r="E131" s="29"/>
      <c r="F131" s="29"/>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ht="15.75" customHeight="1">
      <c r="A132" s="13"/>
      <c r="B132" s="13"/>
      <c r="C132" s="13"/>
      <c r="D132" s="29"/>
      <c r="E132" s="29"/>
      <c r="F132" s="29"/>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ht="15.75" customHeight="1">
      <c r="A133" s="13"/>
      <c r="B133" s="13"/>
      <c r="C133" s="13"/>
      <c r="D133" s="29"/>
      <c r="E133" s="29"/>
      <c r="F133" s="29"/>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ht="15.75" customHeight="1">
      <c r="A134" s="13"/>
      <c r="B134" s="13"/>
      <c r="C134" s="13"/>
      <c r="D134" s="29"/>
      <c r="E134" s="29"/>
      <c r="F134" s="29"/>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ht="15.75" customHeight="1">
      <c r="A135" s="13"/>
      <c r="B135" s="13"/>
      <c r="C135" s="13"/>
      <c r="D135" s="29"/>
      <c r="E135" s="29"/>
      <c r="F135" s="29"/>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ht="15.75" customHeight="1">
      <c r="A136" s="13"/>
      <c r="B136" s="13"/>
      <c r="C136" s="13"/>
      <c r="D136" s="29"/>
      <c r="E136" s="29"/>
      <c r="F136" s="29"/>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ht="15.75" customHeight="1">
      <c r="A137" s="13"/>
      <c r="B137" s="13"/>
      <c r="C137" s="13"/>
      <c r="D137" s="29"/>
      <c r="E137" s="29"/>
      <c r="F137" s="29"/>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ht="15.75" customHeight="1">
      <c r="A138" s="13"/>
      <c r="B138" s="13"/>
      <c r="C138" s="13"/>
      <c r="D138" s="29"/>
      <c r="E138" s="29"/>
      <c r="F138" s="29"/>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ht="15.75" customHeight="1">
      <c r="A139" s="13"/>
      <c r="B139" s="13"/>
      <c r="C139" s="13"/>
      <c r="D139" s="29"/>
      <c r="E139" s="29"/>
      <c r="F139" s="29"/>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ht="15.75" customHeight="1">
      <c r="A140" s="13"/>
      <c r="B140" s="13"/>
      <c r="C140" s="13"/>
      <c r="D140" s="29"/>
      <c r="E140" s="29"/>
      <c r="F140" s="29"/>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ht="15.75" customHeight="1">
      <c r="A141" s="13"/>
      <c r="B141" s="13"/>
      <c r="C141" s="13"/>
      <c r="D141" s="29"/>
      <c r="E141" s="29"/>
      <c r="F141" s="29"/>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ht="15.75" customHeight="1">
      <c r="A142" s="13"/>
      <c r="B142" s="13"/>
      <c r="C142" s="13"/>
      <c r="D142" s="29"/>
      <c r="E142" s="29"/>
      <c r="F142" s="29"/>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ht="15.75" customHeight="1">
      <c r="A143" s="13"/>
      <c r="B143" s="13"/>
      <c r="C143" s="13"/>
      <c r="D143" s="29"/>
      <c r="E143" s="29"/>
      <c r="F143" s="29"/>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ht="15.75" customHeight="1">
      <c r="A144" s="13"/>
      <c r="B144" s="13"/>
      <c r="C144" s="13"/>
      <c r="D144" s="29"/>
      <c r="E144" s="29"/>
      <c r="F144" s="29"/>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ht="15.75" customHeight="1">
      <c r="A145" s="13"/>
      <c r="B145" s="13"/>
      <c r="C145" s="13"/>
      <c r="D145" s="29"/>
      <c r="E145" s="29"/>
      <c r="F145" s="29"/>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ht="15.75" customHeight="1">
      <c r="A146" s="13"/>
      <c r="B146" s="13"/>
      <c r="C146" s="13"/>
      <c r="D146" s="29"/>
      <c r="E146" s="29"/>
      <c r="F146" s="29"/>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ht="15.75" customHeight="1">
      <c r="A147" s="13"/>
      <c r="B147" s="13"/>
      <c r="C147" s="13"/>
      <c r="D147" s="29"/>
      <c r="E147" s="29"/>
      <c r="F147" s="29"/>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ht="15.75" customHeight="1">
      <c r="A148" s="13"/>
      <c r="B148" s="13"/>
      <c r="C148" s="13"/>
      <c r="D148" s="29"/>
      <c r="E148" s="29"/>
      <c r="F148" s="29"/>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ht="15.75" customHeight="1">
      <c r="A149" s="13"/>
      <c r="B149" s="13"/>
      <c r="C149" s="13"/>
      <c r="D149" s="29"/>
      <c r="E149" s="29"/>
      <c r="F149" s="29"/>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ht="15.75" customHeight="1">
      <c r="A150" s="13"/>
      <c r="B150" s="13"/>
      <c r="C150" s="13"/>
      <c r="D150" s="29"/>
      <c r="E150" s="29"/>
      <c r="F150" s="29"/>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ht="15.75" customHeight="1">
      <c r="A151" s="13"/>
      <c r="B151" s="13"/>
      <c r="C151" s="13"/>
      <c r="D151" s="29"/>
      <c r="E151" s="29"/>
      <c r="F151" s="29"/>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ht="15.75" customHeight="1">
      <c r="A152" s="13"/>
      <c r="B152" s="13"/>
      <c r="C152" s="13"/>
      <c r="D152" s="29"/>
      <c r="E152" s="29"/>
      <c r="F152" s="29"/>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ht="15.75" customHeight="1">
      <c r="A153" s="13"/>
      <c r="B153" s="13"/>
      <c r="C153" s="13"/>
      <c r="D153" s="29"/>
      <c r="E153" s="29"/>
      <c r="F153" s="29"/>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ht="15.75" customHeight="1">
      <c r="A154" s="13"/>
      <c r="B154" s="13"/>
      <c r="C154" s="13"/>
      <c r="D154" s="29"/>
      <c r="E154" s="29"/>
      <c r="F154" s="29"/>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ht="15.75" customHeight="1">
      <c r="A155" s="13"/>
      <c r="B155" s="13"/>
      <c r="C155" s="13"/>
      <c r="D155" s="29"/>
      <c r="E155" s="29"/>
      <c r="F155" s="29"/>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ht="15.75" customHeight="1">
      <c r="A156" s="13"/>
      <c r="B156" s="13"/>
      <c r="C156" s="13"/>
      <c r="D156" s="29"/>
      <c r="E156" s="29"/>
      <c r="F156" s="29"/>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ht="15.75" customHeight="1">
      <c r="A157" s="13"/>
      <c r="B157" s="13"/>
      <c r="C157" s="13"/>
      <c r="D157" s="29"/>
      <c r="E157" s="29"/>
      <c r="F157" s="29"/>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ht="15.75" customHeight="1">
      <c r="A158" s="13"/>
      <c r="B158" s="13"/>
      <c r="C158" s="13"/>
      <c r="D158" s="29"/>
      <c r="E158" s="29"/>
      <c r="F158" s="29"/>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ht="15.75" customHeight="1">
      <c r="A159" s="13"/>
      <c r="B159" s="13"/>
      <c r="C159" s="13"/>
      <c r="D159" s="29"/>
      <c r="E159" s="29"/>
      <c r="F159" s="29"/>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ht="15.75" customHeight="1">
      <c r="A160" s="13"/>
      <c r="B160" s="13"/>
      <c r="C160" s="13"/>
      <c r="D160" s="29"/>
      <c r="E160" s="29"/>
      <c r="F160" s="29"/>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ht="15.75" customHeight="1">
      <c r="A161" s="13"/>
      <c r="B161" s="13"/>
      <c r="C161" s="13"/>
      <c r="D161" s="29"/>
      <c r="E161" s="29"/>
      <c r="F161" s="29"/>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ht="15.75" customHeight="1">
      <c r="A162" s="13"/>
      <c r="B162" s="13"/>
      <c r="C162" s="13"/>
      <c r="D162" s="29"/>
      <c r="E162" s="29"/>
      <c r="F162" s="29"/>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ht="15.75" customHeight="1">
      <c r="A163" s="13"/>
      <c r="B163" s="13"/>
      <c r="C163" s="13"/>
      <c r="D163" s="29"/>
      <c r="E163" s="29"/>
      <c r="F163" s="29"/>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ht="15.75" customHeight="1">
      <c r="A164" s="13"/>
      <c r="B164" s="13"/>
      <c r="C164" s="13"/>
      <c r="D164" s="29"/>
      <c r="E164" s="29"/>
      <c r="F164" s="29"/>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ht="15.75" customHeight="1">
      <c r="A165" s="13"/>
      <c r="B165" s="13"/>
      <c r="C165" s="13"/>
      <c r="D165" s="29"/>
      <c r="E165" s="29"/>
      <c r="F165" s="29"/>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ht="15.75" customHeight="1">
      <c r="A166" s="13"/>
      <c r="B166" s="13"/>
      <c r="C166" s="13"/>
      <c r="D166" s="29"/>
      <c r="E166" s="29"/>
      <c r="F166" s="29"/>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ht="15.75" customHeight="1">
      <c r="A167" s="13"/>
      <c r="B167" s="13"/>
      <c r="C167" s="13"/>
      <c r="D167" s="29"/>
      <c r="E167" s="29"/>
      <c r="F167" s="29"/>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ht="15.75" customHeight="1">
      <c r="A168" s="13"/>
      <c r="B168" s="13"/>
      <c r="C168" s="13"/>
      <c r="D168" s="29"/>
      <c r="E168" s="29"/>
      <c r="F168" s="29"/>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ht="15.75" customHeight="1">
      <c r="A169" s="13"/>
      <c r="B169" s="13"/>
      <c r="C169" s="13"/>
      <c r="D169" s="29"/>
      <c r="E169" s="29"/>
      <c r="F169" s="29"/>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ht="15.75" customHeight="1">
      <c r="A170" s="13"/>
      <c r="B170" s="13"/>
      <c r="C170" s="13"/>
      <c r="D170" s="29"/>
      <c r="E170" s="29"/>
      <c r="F170" s="29"/>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ht="15.75" customHeight="1">
      <c r="A171" s="13"/>
      <c r="B171" s="13"/>
      <c r="C171" s="13"/>
      <c r="D171" s="29"/>
      <c r="E171" s="29"/>
      <c r="F171" s="29"/>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ht="15.75" customHeight="1">
      <c r="A172" s="13"/>
      <c r="B172" s="13"/>
      <c r="C172" s="13"/>
      <c r="D172" s="29"/>
      <c r="E172" s="29"/>
      <c r="F172" s="29"/>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ht="15.75" customHeight="1">
      <c r="A173" s="13"/>
      <c r="B173" s="13"/>
      <c r="C173" s="13"/>
      <c r="D173" s="29"/>
      <c r="E173" s="29"/>
      <c r="F173" s="29"/>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ht="15.75" customHeight="1">
      <c r="A174" s="13"/>
      <c r="B174" s="13"/>
      <c r="C174" s="13"/>
      <c r="D174" s="29"/>
      <c r="E174" s="29"/>
      <c r="F174" s="29"/>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ht="15.75" customHeight="1">
      <c r="A175" s="13"/>
      <c r="B175" s="13"/>
      <c r="C175" s="13"/>
      <c r="D175" s="29"/>
      <c r="E175" s="29"/>
      <c r="F175" s="29"/>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ht="15.75" customHeight="1">
      <c r="A176" s="13"/>
      <c r="B176" s="13"/>
      <c r="C176" s="13"/>
      <c r="D176" s="29"/>
      <c r="E176" s="29"/>
      <c r="F176" s="29"/>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ht="15.75" customHeight="1">
      <c r="A177" s="13"/>
      <c r="B177" s="13"/>
      <c r="C177" s="13"/>
      <c r="D177" s="29"/>
      <c r="E177" s="29"/>
      <c r="F177" s="29"/>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ht="15.75" customHeight="1">
      <c r="A178" s="13"/>
      <c r="B178" s="13"/>
      <c r="C178" s="13"/>
      <c r="D178" s="29"/>
      <c r="E178" s="29"/>
      <c r="F178" s="29"/>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ht="15.75" customHeight="1">
      <c r="A179" s="13"/>
      <c r="B179" s="13"/>
      <c r="C179" s="13"/>
      <c r="D179" s="29"/>
      <c r="E179" s="29"/>
      <c r="F179" s="29"/>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ht="15.75" customHeight="1">
      <c r="A180" s="13"/>
      <c r="B180" s="13"/>
      <c r="C180" s="13"/>
      <c r="D180" s="29"/>
      <c r="E180" s="29"/>
      <c r="F180" s="29"/>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ht="15.75" customHeight="1">
      <c r="A181" s="13"/>
      <c r="B181" s="13"/>
      <c r="C181" s="13"/>
      <c r="D181" s="29"/>
      <c r="E181" s="29"/>
      <c r="F181" s="29"/>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ht="15.75" customHeight="1">
      <c r="A182" s="13"/>
      <c r="B182" s="13"/>
      <c r="C182" s="13"/>
      <c r="D182" s="29"/>
      <c r="E182" s="29"/>
      <c r="F182" s="29"/>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ht="15.75" customHeight="1">
      <c r="A183" s="13"/>
      <c r="B183" s="13"/>
      <c r="C183" s="13"/>
      <c r="D183" s="29"/>
      <c r="E183" s="29"/>
      <c r="F183" s="29"/>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ht="15.75" customHeight="1">
      <c r="A184" s="13"/>
      <c r="B184" s="13"/>
      <c r="C184" s="13"/>
      <c r="D184" s="29"/>
      <c r="E184" s="29"/>
      <c r="F184" s="29"/>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ht="15.75" customHeight="1">
      <c r="A185" s="13"/>
      <c r="B185" s="13"/>
      <c r="C185" s="13"/>
      <c r="D185" s="29"/>
      <c r="E185" s="29"/>
      <c r="F185" s="29"/>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ht="15.75" customHeight="1">
      <c r="A186" s="13"/>
      <c r="B186" s="13"/>
      <c r="C186" s="13"/>
      <c r="D186" s="29"/>
      <c r="E186" s="29"/>
      <c r="F186" s="29"/>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ht="15.75" customHeight="1">
      <c r="A187" s="13"/>
      <c r="B187" s="13"/>
      <c r="C187" s="13"/>
      <c r="D187" s="29"/>
      <c r="E187" s="29"/>
      <c r="F187" s="29"/>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ht="15.75" customHeight="1">
      <c r="A188" s="13"/>
      <c r="B188" s="13"/>
      <c r="C188" s="13"/>
      <c r="D188" s="29"/>
      <c r="E188" s="29"/>
      <c r="F188" s="29"/>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ht="15.75" customHeight="1">
      <c r="A189" s="13"/>
      <c r="B189" s="13"/>
      <c r="C189" s="13"/>
      <c r="D189" s="29"/>
      <c r="E189" s="29"/>
      <c r="F189" s="29"/>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ht="15.75" customHeight="1">
      <c r="A190" s="13"/>
      <c r="B190" s="13"/>
      <c r="C190" s="13"/>
      <c r="D190" s="29"/>
      <c r="E190" s="29"/>
      <c r="F190" s="29"/>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ht="15.75" customHeight="1">
      <c r="A191" s="13"/>
      <c r="B191" s="13"/>
      <c r="C191" s="13"/>
      <c r="D191" s="29"/>
      <c r="E191" s="29"/>
      <c r="F191" s="29"/>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ht="15.75" customHeight="1">
      <c r="A192" s="13"/>
      <c r="B192" s="13"/>
      <c r="C192" s="13"/>
      <c r="D192" s="29"/>
      <c r="E192" s="29"/>
      <c r="F192" s="29"/>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ht="15.75" customHeight="1">
      <c r="A193" s="13"/>
      <c r="B193" s="13"/>
      <c r="C193" s="13"/>
      <c r="D193" s="29"/>
      <c r="E193" s="29"/>
      <c r="F193" s="29"/>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ht="15.75" customHeight="1">
      <c r="A194" s="13"/>
      <c r="B194" s="13"/>
      <c r="C194" s="13"/>
      <c r="D194" s="29"/>
      <c r="E194" s="29"/>
      <c r="F194" s="29"/>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ht="15.75" customHeight="1">
      <c r="A195" s="13"/>
      <c r="B195" s="13"/>
      <c r="C195" s="13"/>
      <c r="D195" s="29"/>
      <c r="E195" s="29"/>
      <c r="F195" s="29"/>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ht="15.75" customHeight="1">
      <c r="A196" s="13"/>
      <c r="B196" s="13"/>
      <c r="C196" s="13"/>
      <c r="D196" s="29"/>
      <c r="E196" s="29"/>
      <c r="F196" s="29"/>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ht="15.75" customHeight="1">
      <c r="A197" s="13"/>
      <c r="B197" s="13"/>
      <c r="C197" s="13"/>
      <c r="D197" s="29"/>
      <c r="E197" s="29"/>
      <c r="F197" s="29"/>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ht="15.75" customHeight="1">
      <c r="A198" s="13"/>
      <c r="B198" s="13"/>
      <c r="C198" s="13"/>
      <c r="D198" s="29"/>
      <c r="E198" s="29"/>
      <c r="F198" s="29"/>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ht="15.75" customHeight="1">
      <c r="A199" s="13"/>
      <c r="B199" s="13"/>
      <c r="C199" s="13"/>
      <c r="D199" s="29"/>
      <c r="E199" s="29"/>
      <c r="F199" s="29"/>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ht="15.75" customHeight="1">
      <c r="A200" s="13"/>
      <c r="B200" s="13"/>
      <c r="C200" s="13"/>
      <c r="D200" s="29"/>
      <c r="E200" s="29"/>
      <c r="F200" s="29"/>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ht="15.75" customHeight="1">
      <c r="A201" s="13"/>
      <c r="B201" s="13"/>
      <c r="C201" s="13"/>
      <c r="D201" s="29"/>
      <c r="E201" s="29"/>
      <c r="F201" s="29"/>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ht="15.75" customHeight="1">
      <c r="A202" s="13"/>
      <c r="B202" s="13"/>
      <c r="C202" s="13"/>
      <c r="D202" s="29"/>
      <c r="E202" s="29"/>
      <c r="F202" s="29"/>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ht="15.75" customHeight="1">
      <c r="A203" s="13"/>
      <c r="B203" s="13"/>
      <c r="C203" s="13"/>
      <c r="D203" s="29"/>
      <c r="E203" s="29"/>
      <c r="F203" s="29"/>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ht="15.75" customHeight="1">
      <c r="A204" s="13"/>
      <c r="B204" s="13"/>
      <c r="C204" s="13"/>
      <c r="D204" s="29"/>
      <c r="E204" s="29"/>
      <c r="F204" s="29"/>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ht="15.75" customHeight="1">
      <c r="A205" s="13"/>
      <c r="B205" s="13"/>
      <c r="C205" s="13"/>
      <c r="D205" s="29"/>
      <c r="E205" s="29"/>
      <c r="F205" s="29"/>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ht="15.75" customHeight="1">
      <c r="A206" s="13"/>
      <c r="B206" s="13"/>
      <c r="C206" s="13"/>
      <c r="D206" s="29"/>
      <c r="E206" s="29"/>
      <c r="F206" s="29"/>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ht="15.75" customHeight="1">
      <c r="A207" s="13"/>
      <c r="B207" s="13"/>
      <c r="C207" s="13"/>
      <c r="D207" s="29"/>
      <c r="E207" s="29"/>
      <c r="F207" s="29"/>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ht="15.75" customHeight="1">
      <c r="A208" s="13"/>
      <c r="B208" s="13"/>
      <c r="C208" s="13"/>
      <c r="D208" s="29"/>
      <c r="E208" s="29"/>
      <c r="F208" s="29"/>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ht="15.75" customHeight="1">
      <c r="A209" s="13"/>
      <c r="B209" s="13"/>
      <c r="C209" s="13"/>
      <c r="D209" s="29"/>
      <c r="E209" s="29"/>
      <c r="F209" s="29"/>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ht="15.75" customHeight="1">
      <c r="A210" s="13"/>
      <c r="B210" s="13"/>
      <c r="C210" s="13"/>
      <c r="D210" s="29"/>
      <c r="E210" s="29"/>
      <c r="F210" s="29"/>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ht="15.75" customHeight="1">
      <c r="A211" s="13"/>
      <c r="B211" s="13"/>
      <c r="C211" s="13"/>
      <c r="D211" s="29"/>
      <c r="E211" s="29"/>
      <c r="F211" s="29"/>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ht="15.75" customHeight="1">
      <c r="A212" s="13"/>
      <c r="B212" s="13"/>
      <c r="C212" s="13"/>
      <c r="D212" s="29"/>
      <c r="E212" s="29"/>
      <c r="F212" s="29"/>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ht="15.75" customHeight="1">
      <c r="A213" s="13"/>
      <c r="B213" s="13"/>
      <c r="C213" s="13"/>
      <c r="D213" s="29"/>
      <c r="E213" s="29"/>
      <c r="F213" s="29"/>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ht="15.75" customHeight="1">
      <c r="A214" s="13"/>
      <c r="B214" s="13"/>
      <c r="C214" s="13"/>
      <c r="D214" s="29"/>
      <c r="E214" s="29"/>
      <c r="F214" s="29"/>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ht="15.75" customHeight="1">
      <c r="A215" s="13"/>
      <c r="B215" s="13"/>
      <c r="C215" s="13"/>
      <c r="D215" s="29"/>
      <c r="E215" s="29"/>
      <c r="F215" s="29"/>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ht="15.75" customHeight="1">
      <c r="A216" s="13"/>
      <c r="B216" s="13"/>
      <c r="C216" s="13"/>
      <c r="D216" s="29"/>
      <c r="E216" s="29"/>
      <c r="F216" s="29"/>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ht="15.75" customHeight="1">
      <c r="A217" s="13"/>
      <c r="B217" s="13"/>
      <c r="C217" s="13"/>
      <c r="D217" s="29"/>
      <c r="E217" s="29"/>
      <c r="F217" s="29"/>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ht="15.75" customHeight="1">
      <c r="A218" s="13"/>
      <c r="B218" s="13"/>
      <c r="C218" s="13"/>
      <c r="D218" s="29"/>
      <c r="E218" s="29"/>
      <c r="F218" s="29"/>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ht="15.75" customHeight="1">
      <c r="A219" s="13"/>
      <c r="B219" s="13"/>
      <c r="C219" s="13"/>
      <c r="D219" s="29"/>
      <c r="E219" s="29"/>
      <c r="F219" s="29"/>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ht="15.75" customHeight="1">
      <c r="A220" s="13"/>
      <c r="B220" s="13"/>
      <c r="C220" s="13"/>
      <c r="D220" s="29"/>
      <c r="E220" s="29"/>
      <c r="F220" s="29"/>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ht="15.75" customHeight="1">
      <c r="A221" s="13"/>
      <c r="B221" s="13"/>
      <c r="C221" s="13"/>
      <c r="D221" s="29"/>
      <c r="E221" s="29"/>
      <c r="F221" s="29"/>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ht="15.75" customHeight="1">
      <c r="A222" s="13"/>
      <c r="B222" s="13"/>
      <c r="C222" s="13"/>
      <c r="D222" s="29"/>
      <c r="E222" s="29"/>
      <c r="F222" s="29"/>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ht="15.75" customHeight="1">
      <c r="A223" s="13"/>
      <c r="B223" s="13"/>
      <c r="C223" s="13"/>
      <c r="D223" s="29"/>
      <c r="E223" s="29"/>
      <c r="F223" s="29"/>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ht="15.75" customHeight="1">
      <c r="A224" s="13"/>
      <c r="B224" s="13"/>
      <c r="C224" s="13"/>
      <c r="D224" s="29"/>
      <c r="E224" s="29"/>
      <c r="F224" s="29"/>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ht="15.75" customHeight="1">
      <c r="A225" s="13"/>
      <c r="B225" s="13"/>
      <c r="C225" s="13"/>
      <c r="D225" s="29"/>
      <c r="E225" s="29"/>
      <c r="F225" s="29"/>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row>
    <row r="999"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row>
    <row r="1000"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row>
  </sheetData>
  <mergeCells count="7">
    <mergeCell ref="B1:C1"/>
    <mergeCell ref="E1:F1"/>
    <mergeCell ref="A3:A6"/>
    <mergeCell ref="A7:A10"/>
    <mergeCell ref="A11:A14"/>
    <mergeCell ref="A15:A18"/>
    <mergeCell ref="A19:A2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 customWidth="1" min="7" max="40" width="12.63"/>
  </cols>
  <sheetData>
    <row r="1" ht="40.5" customHeight="1">
      <c r="A1" s="7"/>
      <c r="B1" s="8" t="s">
        <v>137</v>
      </c>
      <c r="C1" s="9"/>
      <c r="D1" s="10"/>
      <c r="E1" s="11" t="s">
        <v>8</v>
      </c>
      <c r="F1" s="12"/>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ht="90.0" customHeight="1">
      <c r="A2" s="14" t="s">
        <v>9</v>
      </c>
      <c r="B2" s="14" t="s">
        <v>10</v>
      </c>
      <c r="C2" s="15" t="s">
        <v>11</v>
      </c>
      <c r="D2" s="15" t="s">
        <v>12</v>
      </c>
      <c r="E2" s="15" t="s">
        <v>13</v>
      </c>
      <c r="F2" s="16" t="s">
        <v>14</v>
      </c>
      <c r="G2" s="17" t="s">
        <v>15</v>
      </c>
      <c r="H2" s="17" t="s">
        <v>16</v>
      </c>
      <c r="I2" s="17" t="s">
        <v>17</v>
      </c>
      <c r="J2" s="17" t="s">
        <v>18</v>
      </c>
      <c r="K2" s="17" t="s">
        <v>19</v>
      </c>
      <c r="L2" s="17" t="s">
        <v>20</v>
      </c>
      <c r="M2" s="17" t="s">
        <v>21</v>
      </c>
      <c r="N2" s="17" t="s">
        <v>22</v>
      </c>
      <c r="O2" s="17" t="s">
        <v>23</v>
      </c>
      <c r="P2" s="17" t="s">
        <v>24</v>
      </c>
      <c r="Q2" s="17" t="s">
        <v>25</v>
      </c>
      <c r="R2" s="17" t="s">
        <v>26</v>
      </c>
      <c r="S2" s="17" t="s">
        <v>27</v>
      </c>
      <c r="T2" s="17" t="s">
        <v>28</v>
      </c>
      <c r="U2" s="17" t="s">
        <v>29</v>
      </c>
      <c r="V2" s="17" t="s">
        <v>30</v>
      </c>
      <c r="W2" s="17" t="s">
        <v>31</v>
      </c>
      <c r="X2" s="17" t="s">
        <v>32</v>
      </c>
      <c r="Y2" s="17" t="s">
        <v>33</v>
      </c>
      <c r="Z2" s="17" t="s">
        <v>34</v>
      </c>
      <c r="AA2" s="17" t="s">
        <v>35</v>
      </c>
      <c r="AB2" s="17" t="s">
        <v>36</v>
      </c>
      <c r="AC2" s="17" t="s">
        <v>37</v>
      </c>
      <c r="AD2" s="17" t="s">
        <v>38</v>
      </c>
      <c r="AE2" s="17" t="s">
        <v>39</v>
      </c>
      <c r="AF2" s="17" t="s">
        <v>40</v>
      </c>
      <c r="AG2" s="17" t="s">
        <v>41</v>
      </c>
      <c r="AH2" s="17" t="s">
        <v>42</v>
      </c>
      <c r="AI2" s="17" t="s">
        <v>43</v>
      </c>
      <c r="AJ2" s="17" t="s">
        <v>44</v>
      </c>
      <c r="AK2" s="18" t="s">
        <v>45</v>
      </c>
      <c r="AL2" s="18" t="s">
        <v>46</v>
      </c>
      <c r="AM2" s="18" t="s">
        <v>47</v>
      </c>
      <c r="AN2" s="18" t="s">
        <v>48</v>
      </c>
    </row>
    <row r="3" ht="15.75" customHeight="1">
      <c r="A3" s="19" t="s">
        <v>138</v>
      </c>
      <c r="B3" s="20" t="s">
        <v>139</v>
      </c>
      <c r="C3" s="21">
        <v>1.0</v>
      </c>
      <c r="D3" s="20" t="s">
        <v>140</v>
      </c>
      <c r="E3" s="20" t="s">
        <v>141</v>
      </c>
      <c r="F3" s="20" t="s">
        <v>142</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22">
        <v>30.0</v>
      </c>
      <c r="AL3" s="23">
        <f>(COUNTIF(G3:AJ3,"WT"))/AK3</f>
        <v>0</v>
      </c>
      <c r="AM3" s="24">
        <f>(COUNTIF(G3:AJ3,"SU"))/AK3</f>
        <v>0</v>
      </c>
      <c r="AN3" s="23">
        <f>(COUNTIF(G3:AJ3,"GD"))/AK3</f>
        <v>0</v>
      </c>
    </row>
    <row r="4" ht="15.75" customHeight="1">
      <c r="A4" s="25"/>
      <c r="B4" s="20" t="s">
        <v>143</v>
      </c>
      <c r="C4" s="21">
        <v>2.0</v>
      </c>
      <c r="D4" s="20" t="s">
        <v>144</v>
      </c>
      <c r="E4" s="20" t="s">
        <v>145</v>
      </c>
      <c r="F4" s="20" t="s">
        <v>146</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23">
        <f>(COUNTIF(G4:AJ4,"WT"))/AK3</f>
        <v>0</v>
      </c>
      <c r="AM4" s="24">
        <f>(COUNTIF(G4:AJ4,"SU"))/AK3</f>
        <v>0</v>
      </c>
      <c r="AN4" s="24">
        <f>(COUNTIF(G4:AJ4,"GD"))/AK3</f>
        <v>0</v>
      </c>
    </row>
    <row r="5" ht="15.75" customHeight="1">
      <c r="A5" s="25"/>
      <c r="B5" s="20" t="s">
        <v>147</v>
      </c>
      <c r="C5" s="21">
        <v>3.0</v>
      </c>
      <c r="D5" s="20" t="s">
        <v>148</v>
      </c>
      <c r="E5" s="20" t="s">
        <v>149</v>
      </c>
      <c r="F5" s="20" t="s">
        <v>150</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23">
        <f>(COUNTIF(G5:AJ5,"WT"))/AK3</f>
        <v>0</v>
      </c>
      <c r="AM5" s="24">
        <f>(COUNTIF(G5:AJ5,"SU"))/AK3</f>
        <v>0</v>
      </c>
      <c r="AN5" s="24">
        <f>(COUNTIF(G5:AJ5,"GD"))/AK3</f>
        <v>0</v>
      </c>
    </row>
    <row r="6" ht="15.75" customHeight="1">
      <c r="A6" s="26"/>
      <c r="B6" s="20" t="s">
        <v>151</v>
      </c>
      <c r="C6" s="21">
        <v>4.0</v>
      </c>
      <c r="D6" s="20" t="s">
        <v>152</v>
      </c>
      <c r="E6" s="20" t="s">
        <v>153</v>
      </c>
      <c r="F6" s="20" t="s">
        <v>154</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23">
        <f>(COUNTIF(G6:AJ6,"WT"))/AK3</f>
        <v>0</v>
      </c>
      <c r="AM6" s="23">
        <f>(COUNTIF(G6:AJ6,"SU"))/AK3</f>
        <v>0</v>
      </c>
      <c r="AN6" s="24">
        <f>(COUNTIF(G6:AJ6,"GD"))/AK3</f>
        <v>0</v>
      </c>
    </row>
    <row r="7" ht="15.75" customHeight="1">
      <c r="A7" s="27" t="s">
        <v>155</v>
      </c>
      <c r="B7" s="20" t="s">
        <v>156</v>
      </c>
      <c r="C7" s="21">
        <v>1.0</v>
      </c>
      <c r="D7" s="20" t="s">
        <v>157</v>
      </c>
      <c r="E7" s="20" t="s">
        <v>158</v>
      </c>
      <c r="F7" s="20" t="s">
        <v>159</v>
      </c>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23">
        <f>(COUNTIF(G7:AJ7,"WT"))/AK3</f>
        <v>0</v>
      </c>
      <c r="AM7" s="23">
        <f>(COUNTIF(G7:AJ7,"SU"))/AK3</f>
        <v>0</v>
      </c>
      <c r="AN7" s="24">
        <f>(COUNTIF(G7:AJ7,"GD"))/AK3</f>
        <v>0</v>
      </c>
    </row>
    <row r="8" ht="15.75" customHeight="1">
      <c r="A8" s="25"/>
      <c r="B8" s="20" t="s">
        <v>160</v>
      </c>
      <c r="C8" s="21">
        <v>2.0</v>
      </c>
      <c r="D8" s="20" t="s">
        <v>161</v>
      </c>
      <c r="E8" s="20" t="s">
        <v>162</v>
      </c>
      <c r="F8" s="20" t="s">
        <v>163</v>
      </c>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23">
        <f>(COUNTIF(G8:AJ8,"WT"))/AK3</f>
        <v>0</v>
      </c>
      <c r="AM8" s="24">
        <f>(COUNTIF(G8:AJ8,"SU"))/AK3</f>
        <v>0</v>
      </c>
      <c r="AN8" s="24">
        <f>(COUNTIF(G8:AJ8,"GD"))/AK3</f>
        <v>0</v>
      </c>
    </row>
    <row r="9" ht="15.75" customHeight="1">
      <c r="A9" s="25"/>
      <c r="B9" s="20" t="s">
        <v>164</v>
      </c>
      <c r="C9" s="21">
        <v>3.0</v>
      </c>
      <c r="D9" s="20" t="s">
        <v>165</v>
      </c>
      <c r="E9" s="20" t="s">
        <v>166</v>
      </c>
      <c r="F9" s="20" t="s">
        <v>167</v>
      </c>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23">
        <f>(COUNTIF(G9:AJ9,"WT"))/AK3</f>
        <v>0</v>
      </c>
      <c r="AM9" s="24">
        <f>(COUNTIF(G9:AJ9,"SU"))/AK3</f>
        <v>0</v>
      </c>
      <c r="AN9" s="24">
        <f>(COUNTIF(G9:AJ9,"GD"))/AK3</f>
        <v>0</v>
      </c>
    </row>
    <row r="10" ht="15.75" customHeight="1">
      <c r="A10" s="26"/>
      <c r="B10" s="20" t="s">
        <v>168</v>
      </c>
      <c r="C10" s="21">
        <v>4.0</v>
      </c>
      <c r="D10" s="20" t="s">
        <v>169</v>
      </c>
      <c r="E10" s="20" t="s">
        <v>170</v>
      </c>
      <c r="F10" s="20" t="s">
        <v>171</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23">
        <f>(COUNTIF(G10:AJ10,"WT"))/AK3</f>
        <v>0</v>
      </c>
      <c r="AM10" s="24">
        <f>(COUNTIF(G10:AJ10,"SU"))/AK3</f>
        <v>0</v>
      </c>
      <c r="AN10" s="24">
        <f>(COUNTIF(G10:AJ10,"GD"))/AK3</f>
        <v>0</v>
      </c>
    </row>
    <row r="11" ht="15.75" customHeight="1">
      <c r="A11" s="19" t="s">
        <v>172</v>
      </c>
      <c r="B11" s="20" t="s">
        <v>173</v>
      </c>
      <c r="C11" s="21">
        <v>1.0</v>
      </c>
      <c r="D11" s="20" t="s">
        <v>174</v>
      </c>
      <c r="E11" s="20" t="s">
        <v>175</v>
      </c>
      <c r="F11" s="21" t="s">
        <v>176</v>
      </c>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23">
        <f>(COUNTIF(G11:AJ11,"WT"))/AK3</f>
        <v>0</v>
      </c>
      <c r="AM11" s="24">
        <f>(COUNTIF(G11:AJ11,"SU"))/AK3</f>
        <v>0</v>
      </c>
      <c r="AN11" s="24">
        <f>(COUNTIF(G11:AJ11,"GD"))/AK3</f>
        <v>0</v>
      </c>
    </row>
    <row r="12" ht="15.75" customHeight="1">
      <c r="A12" s="25"/>
      <c r="B12" s="20" t="s">
        <v>177</v>
      </c>
      <c r="C12" s="21">
        <v>2.0</v>
      </c>
      <c r="D12" s="20" t="s">
        <v>178</v>
      </c>
      <c r="E12" s="20" t="s">
        <v>179</v>
      </c>
      <c r="F12" s="21" t="s">
        <v>180</v>
      </c>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23">
        <f>(COUNTIF(G12:AJ12,"WT"))/AK3</f>
        <v>0</v>
      </c>
      <c r="AM12" s="24">
        <f>(COUNTIF(G12:AJ12,"SU"))/AK3</f>
        <v>0</v>
      </c>
      <c r="AN12" s="24">
        <f>(COUNTIF(G12:AJ12,"GD"))/AK3</f>
        <v>0</v>
      </c>
    </row>
    <row r="13" ht="15.75" customHeight="1">
      <c r="A13" s="25"/>
      <c r="B13" s="20" t="s">
        <v>181</v>
      </c>
      <c r="C13" s="21">
        <v>3.0</v>
      </c>
      <c r="D13" s="20" t="s">
        <v>182</v>
      </c>
      <c r="E13" s="20" t="s">
        <v>183</v>
      </c>
      <c r="F13" s="21" t="s">
        <v>184</v>
      </c>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23">
        <f>(COUNTIF(G13:AJ13,"WT"))/AK3</f>
        <v>0</v>
      </c>
      <c r="AM13" s="24">
        <f>(COUNTIF(G13:AJ13,"SU"))/AK3</f>
        <v>0</v>
      </c>
      <c r="AN13" s="24">
        <f>(COUNTIF(G13:AJ13,"GD"))/AK3</f>
        <v>0</v>
      </c>
    </row>
    <row r="14" ht="15.75" customHeight="1">
      <c r="A14" s="26"/>
      <c r="B14" s="20" t="s">
        <v>185</v>
      </c>
      <c r="C14" s="21">
        <v>4.0</v>
      </c>
      <c r="D14" s="20" t="s">
        <v>186</v>
      </c>
      <c r="E14" s="20" t="s">
        <v>187</v>
      </c>
      <c r="F14" s="21" t="s">
        <v>188</v>
      </c>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23">
        <f>(COUNTIF(G14:AJ14,"WT"))/AK3</f>
        <v>0</v>
      </c>
      <c r="AM14" s="24">
        <f>(COUNTIF(G14:AJ14,"SU"))/AK3</f>
        <v>0</v>
      </c>
      <c r="AN14" s="24">
        <f>(COUNTIF(G14:AJ14,"GD"))/AK3</f>
        <v>0</v>
      </c>
    </row>
    <row r="15" ht="15.75" customHeight="1">
      <c r="A15" s="27" t="s">
        <v>189</v>
      </c>
      <c r="B15" s="20" t="s">
        <v>190</v>
      </c>
      <c r="C15" s="21">
        <v>1.0</v>
      </c>
      <c r="D15" s="20" t="s">
        <v>191</v>
      </c>
      <c r="E15" s="20" t="s">
        <v>192</v>
      </c>
      <c r="F15" s="21" t="s">
        <v>193</v>
      </c>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23">
        <f>(COUNTIF(G15:AJ15,"WT"))/AK3</f>
        <v>0</v>
      </c>
      <c r="AM15" s="24">
        <f>(COUNTIF(G15:AJ15,"SU"))/AK3</f>
        <v>0</v>
      </c>
      <c r="AN15" s="24">
        <f>(COUNTIF(G15:AJ15,"GD"))/AK3</f>
        <v>0</v>
      </c>
    </row>
    <row r="16" ht="15.75" customHeight="1">
      <c r="A16" s="25"/>
      <c r="B16" s="20" t="s">
        <v>194</v>
      </c>
      <c r="C16" s="21">
        <v>2.0</v>
      </c>
      <c r="D16" s="21" t="s">
        <v>195</v>
      </c>
      <c r="E16" s="20" t="s">
        <v>196</v>
      </c>
      <c r="F16" s="21" t="s">
        <v>197</v>
      </c>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23">
        <f>(COUNTIF(G16:AJ16,"WT"))/AK3</f>
        <v>0</v>
      </c>
      <c r="AM16" s="24">
        <f>(COUNTIF(G16:AJ16,"SU"))/AK3</f>
        <v>0</v>
      </c>
      <c r="AN16" s="24">
        <f>(COUNTIF(G16:AJ16,"GD"))/AK3</f>
        <v>0</v>
      </c>
    </row>
    <row r="17" ht="15.75" customHeight="1">
      <c r="A17" s="25"/>
      <c r="B17" s="20" t="s">
        <v>198</v>
      </c>
      <c r="C17" s="21">
        <v>3.0</v>
      </c>
      <c r="D17" s="21" t="s">
        <v>199</v>
      </c>
      <c r="E17" s="21" t="s">
        <v>200</v>
      </c>
      <c r="F17" s="21" t="s">
        <v>201</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23">
        <f>(COUNTIF(G17:AJ17,"WT"))/AK3</f>
        <v>0</v>
      </c>
      <c r="AM17" s="24">
        <f>(COUNTIF(G17:AJ17,"SU"))/AK3</f>
        <v>0</v>
      </c>
      <c r="AN17" s="24">
        <f>(COUNTIF(G17:AJ17,"GD"))/AK3</f>
        <v>0</v>
      </c>
    </row>
    <row r="18" ht="15.75" customHeight="1">
      <c r="A18" s="26"/>
      <c r="B18" s="20" t="s">
        <v>202</v>
      </c>
      <c r="C18" s="21">
        <v>4.0</v>
      </c>
      <c r="D18" s="21" t="s">
        <v>203</v>
      </c>
      <c r="E18" s="21" t="s">
        <v>204</v>
      </c>
      <c r="F18" s="21" t="s">
        <v>205</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23">
        <f>(COUNTIF(G18:AJ18,"WT"))/AK3</f>
        <v>0</v>
      </c>
      <c r="AM18" s="24">
        <f>(COUNTIF(G18:AJ18,"SU"))/AK3</f>
        <v>0</v>
      </c>
      <c r="AN18" s="24">
        <f>(COUNTIF(G18:AJ18,"GD"))/AK3</f>
        <v>0</v>
      </c>
    </row>
    <row r="19" ht="15.75" customHeight="1">
      <c r="A19" s="19" t="s">
        <v>206</v>
      </c>
      <c r="B19" s="20" t="s">
        <v>207</v>
      </c>
      <c r="C19" s="21">
        <v>1.0</v>
      </c>
      <c r="D19" s="20" t="s">
        <v>208</v>
      </c>
      <c r="E19" s="20" t="s">
        <v>209</v>
      </c>
      <c r="F19" s="20" t="s">
        <v>210</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23">
        <f>(COUNTIF(G19:AJ19,"WT"))/AK3</f>
        <v>0</v>
      </c>
      <c r="AM19" s="24">
        <f>(COUNTIF(G19:AJ19,"SU"))/AK3</f>
        <v>0</v>
      </c>
      <c r="AN19" s="24">
        <f>(COUNTIF(G19:AJ19,"GD"))/AK3</f>
        <v>0</v>
      </c>
    </row>
    <row r="20" ht="15.75" customHeight="1">
      <c r="A20" s="25"/>
      <c r="B20" s="20" t="s">
        <v>211</v>
      </c>
      <c r="C20" s="21">
        <v>2.0</v>
      </c>
      <c r="D20" s="20" t="s">
        <v>212</v>
      </c>
      <c r="E20" s="20" t="s">
        <v>213</v>
      </c>
      <c r="F20" s="20" t="s">
        <v>214</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23">
        <f>(COUNTIF(G20:AJ20,"WT"))/AK3</f>
        <v>0</v>
      </c>
      <c r="AM20" s="24">
        <f>(COUNTIF(G20:AJ20,"SU"))/AK3</f>
        <v>0</v>
      </c>
      <c r="AN20" s="24">
        <f>(COUNTIF(G20:AJ20,"GD"))/AK3</f>
        <v>0</v>
      </c>
    </row>
    <row r="21" ht="15.75" customHeight="1">
      <c r="A21" s="25"/>
      <c r="B21" s="20" t="s">
        <v>215</v>
      </c>
      <c r="C21" s="21">
        <v>3.0</v>
      </c>
      <c r="D21" s="20" t="s">
        <v>216</v>
      </c>
      <c r="E21" s="20" t="s">
        <v>217</v>
      </c>
      <c r="F21" s="20" t="s">
        <v>218</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23">
        <f>(COUNTIF(G21:AJ21,"WT"))/AK3</f>
        <v>0</v>
      </c>
      <c r="AM21" s="24">
        <f>(COUNTIF(G21:AJ21,"SU"))/AK3</f>
        <v>0</v>
      </c>
      <c r="AN21" s="24">
        <f>(COUNTIF(G21:AJ21,"GD"))/AK3</f>
        <v>0</v>
      </c>
    </row>
    <row r="22" ht="15.75" customHeight="1">
      <c r="A22" s="26"/>
      <c r="B22" s="20" t="s">
        <v>219</v>
      </c>
      <c r="C22" s="21">
        <v>4.0</v>
      </c>
      <c r="D22" s="20" t="s">
        <v>220</v>
      </c>
      <c r="E22" s="20" t="s">
        <v>221</v>
      </c>
      <c r="F22" s="20" t="s">
        <v>222</v>
      </c>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23">
        <f>(COUNTIF(G22:AJ22,"WT"))/AK3</f>
        <v>0</v>
      </c>
      <c r="AM22" s="24">
        <f>(COUNTIF(G22:AJ22,"SU"))/AK3</f>
        <v>0</v>
      </c>
      <c r="AN22" s="24">
        <f>(COUNTIF(G22:AJ22,"GD"))/AK3</f>
        <v>0</v>
      </c>
    </row>
    <row r="23" ht="15.75" customHeight="1">
      <c r="A23" s="13"/>
      <c r="B23" s="13"/>
      <c r="C23" s="13"/>
      <c r="D23" s="29"/>
      <c r="E23" s="29"/>
      <c r="F23" s="30" t="s">
        <v>134</v>
      </c>
      <c r="G23" s="24">
        <f t="shared" ref="G23:AJ23" si="1">(COUNTIF(G3:G22,"GD")/20)</f>
        <v>0</v>
      </c>
      <c r="H23" s="24">
        <f t="shared" si="1"/>
        <v>0</v>
      </c>
      <c r="I23" s="24">
        <f t="shared" si="1"/>
        <v>0</v>
      </c>
      <c r="J23" s="24">
        <f t="shared" si="1"/>
        <v>0</v>
      </c>
      <c r="K23" s="24">
        <f t="shared" si="1"/>
        <v>0</v>
      </c>
      <c r="L23" s="24">
        <f t="shared" si="1"/>
        <v>0</v>
      </c>
      <c r="M23" s="24">
        <f t="shared" si="1"/>
        <v>0</v>
      </c>
      <c r="N23" s="24">
        <f t="shared" si="1"/>
        <v>0</v>
      </c>
      <c r="O23" s="24">
        <f t="shared" si="1"/>
        <v>0</v>
      </c>
      <c r="P23" s="24">
        <f t="shared" si="1"/>
        <v>0</v>
      </c>
      <c r="Q23" s="24">
        <f t="shared" si="1"/>
        <v>0</v>
      </c>
      <c r="R23" s="24">
        <f t="shared" si="1"/>
        <v>0</v>
      </c>
      <c r="S23" s="24">
        <f t="shared" si="1"/>
        <v>0</v>
      </c>
      <c r="T23" s="24">
        <f t="shared" si="1"/>
        <v>0</v>
      </c>
      <c r="U23" s="24">
        <f t="shared" si="1"/>
        <v>0</v>
      </c>
      <c r="V23" s="24">
        <f t="shared" si="1"/>
        <v>0</v>
      </c>
      <c r="W23" s="24">
        <f t="shared" si="1"/>
        <v>0</v>
      </c>
      <c r="X23" s="24">
        <f t="shared" si="1"/>
        <v>0</v>
      </c>
      <c r="Y23" s="24">
        <f t="shared" si="1"/>
        <v>0</v>
      </c>
      <c r="Z23" s="24">
        <f t="shared" si="1"/>
        <v>0</v>
      </c>
      <c r="AA23" s="24">
        <f t="shared" si="1"/>
        <v>0</v>
      </c>
      <c r="AB23" s="24">
        <f t="shared" si="1"/>
        <v>0</v>
      </c>
      <c r="AC23" s="24">
        <f t="shared" si="1"/>
        <v>0</v>
      </c>
      <c r="AD23" s="24">
        <f t="shared" si="1"/>
        <v>0</v>
      </c>
      <c r="AE23" s="24">
        <f t="shared" si="1"/>
        <v>0</v>
      </c>
      <c r="AF23" s="24">
        <f t="shared" si="1"/>
        <v>0</v>
      </c>
      <c r="AG23" s="24">
        <f t="shared" si="1"/>
        <v>0</v>
      </c>
      <c r="AH23" s="24">
        <f t="shared" si="1"/>
        <v>0</v>
      </c>
      <c r="AI23" s="24">
        <f t="shared" si="1"/>
        <v>0</v>
      </c>
      <c r="AJ23" s="24">
        <f t="shared" si="1"/>
        <v>0</v>
      </c>
      <c r="AK23" s="13"/>
      <c r="AL23" s="13"/>
      <c r="AM23" s="13"/>
      <c r="AN23" s="13"/>
    </row>
    <row r="24" ht="15.75" customHeight="1">
      <c r="A24" s="13"/>
      <c r="B24" s="13"/>
      <c r="C24" s="13"/>
      <c r="D24" s="29"/>
      <c r="E24" s="29"/>
      <c r="F24" s="30" t="s">
        <v>135</v>
      </c>
      <c r="G24" s="24">
        <f t="shared" ref="G24:AJ24" si="2">(COUNTIF(G3:G22,"SU")/20)</f>
        <v>0</v>
      </c>
      <c r="H24" s="24">
        <f t="shared" si="2"/>
        <v>0</v>
      </c>
      <c r="I24" s="24">
        <f t="shared" si="2"/>
        <v>0</v>
      </c>
      <c r="J24" s="24">
        <f t="shared" si="2"/>
        <v>0</v>
      </c>
      <c r="K24" s="24">
        <f t="shared" si="2"/>
        <v>0</v>
      </c>
      <c r="L24" s="24">
        <f t="shared" si="2"/>
        <v>0</v>
      </c>
      <c r="M24" s="24">
        <f t="shared" si="2"/>
        <v>0</v>
      </c>
      <c r="N24" s="24">
        <f t="shared" si="2"/>
        <v>0</v>
      </c>
      <c r="O24" s="24">
        <f t="shared" si="2"/>
        <v>0</v>
      </c>
      <c r="P24" s="24">
        <f t="shared" si="2"/>
        <v>0</v>
      </c>
      <c r="Q24" s="24">
        <f t="shared" si="2"/>
        <v>0</v>
      </c>
      <c r="R24" s="24">
        <f t="shared" si="2"/>
        <v>0</v>
      </c>
      <c r="S24" s="24">
        <f t="shared" si="2"/>
        <v>0</v>
      </c>
      <c r="T24" s="24">
        <f t="shared" si="2"/>
        <v>0</v>
      </c>
      <c r="U24" s="24">
        <f t="shared" si="2"/>
        <v>0</v>
      </c>
      <c r="V24" s="24">
        <f t="shared" si="2"/>
        <v>0</v>
      </c>
      <c r="W24" s="24">
        <f t="shared" si="2"/>
        <v>0</v>
      </c>
      <c r="X24" s="24">
        <f t="shared" si="2"/>
        <v>0</v>
      </c>
      <c r="Y24" s="24">
        <f t="shared" si="2"/>
        <v>0</v>
      </c>
      <c r="Z24" s="24">
        <f t="shared" si="2"/>
        <v>0</v>
      </c>
      <c r="AA24" s="24">
        <f t="shared" si="2"/>
        <v>0</v>
      </c>
      <c r="AB24" s="24">
        <f t="shared" si="2"/>
        <v>0</v>
      </c>
      <c r="AC24" s="24">
        <f t="shared" si="2"/>
        <v>0</v>
      </c>
      <c r="AD24" s="24">
        <f t="shared" si="2"/>
        <v>0</v>
      </c>
      <c r="AE24" s="24">
        <f t="shared" si="2"/>
        <v>0</v>
      </c>
      <c r="AF24" s="24">
        <f t="shared" si="2"/>
        <v>0</v>
      </c>
      <c r="AG24" s="24">
        <f t="shared" si="2"/>
        <v>0</v>
      </c>
      <c r="AH24" s="24">
        <f t="shared" si="2"/>
        <v>0</v>
      </c>
      <c r="AI24" s="24">
        <f t="shared" si="2"/>
        <v>0</v>
      </c>
      <c r="AJ24" s="24">
        <f t="shared" si="2"/>
        <v>0</v>
      </c>
      <c r="AK24" s="13"/>
      <c r="AL24" s="13"/>
      <c r="AM24" s="13"/>
      <c r="AN24" s="13"/>
    </row>
    <row r="25" ht="15.75" customHeight="1">
      <c r="A25" s="13"/>
      <c r="B25" s="13"/>
      <c r="C25" s="13"/>
      <c r="D25" s="29"/>
      <c r="E25" s="29"/>
      <c r="F25" s="30" t="s">
        <v>136</v>
      </c>
      <c r="G25" s="24">
        <f t="shared" ref="G25:AJ25" si="3">(COUNTIF(G3:G22,"WT")/20)</f>
        <v>0</v>
      </c>
      <c r="H25" s="24">
        <f t="shared" si="3"/>
        <v>0</v>
      </c>
      <c r="I25" s="24">
        <f t="shared" si="3"/>
        <v>0</v>
      </c>
      <c r="J25" s="24">
        <f t="shared" si="3"/>
        <v>0</v>
      </c>
      <c r="K25" s="24">
        <f t="shared" si="3"/>
        <v>0</v>
      </c>
      <c r="L25" s="24">
        <f t="shared" si="3"/>
        <v>0</v>
      </c>
      <c r="M25" s="24">
        <f t="shared" si="3"/>
        <v>0</v>
      </c>
      <c r="N25" s="24">
        <f t="shared" si="3"/>
        <v>0</v>
      </c>
      <c r="O25" s="24">
        <f t="shared" si="3"/>
        <v>0</v>
      </c>
      <c r="P25" s="24">
        <f t="shared" si="3"/>
        <v>0</v>
      </c>
      <c r="Q25" s="24">
        <f t="shared" si="3"/>
        <v>0</v>
      </c>
      <c r="R25" s="24">
        <f t="shared" si="3"/>
        <v>0</v>
      </c>
      <c r="S25" s="24">
        <f t="shared" si="3"/>
        <v>0</v>
      </c>
      <c r="T25" s="24">
        <f t="shared" si="3"/>
        <v>0</v>
      </c>
      <c r="U25" s="24">
        <f t="shared" si="3"/>
        <v>0</v>
      </c>
      <c r="V25" s="24">
        <f t="shared" si="3"/>
        <v>0</v>
      </c>
      <c r="W25" s="24">
        <f t="shared" si="3"/>
        <v>0</v>
      </c>
      <c r="X25" s="24">
        <f t="shared" si="3"/>
        <v>0</v>
      </c>
      <c r="Y25" s="24">
        <f t="shared" si="3"/>
        <v>0</v>
      </c>
      <c r="Z25" s="24">
        <f t="shared" si="3"/>
        <v>0</v>
      </c>
      <c r="AA25" s="24">
        <f t="shared" si="3"/>
        <v>0</v>
      </c>
      <c r="AB25" s="24">
        <f t="shared" si="3"/>
        <v>0</v>
      </c>
      <c r="AC25" s="24">
        <f t="shared" si="3"/>
        <v>0</v>
      </c>
      <c r="AD25" s="24">
        <f t="shared" si="3"/>
        <v>0</v>
      </c>
      <c r="AE25" s="24">
        <f t="shared" si="3"/>
        <v>0</v>
      </c>
      <c r="AF25" s="24">
        <f t="shared" si="3"/>
        <v>0</v>
      </c>
      <c r="AG25" s="24">
        <f t="shared" si="3"/>
        <v>0</v>
      </c>
      <c r="AH25" s="24">
        <f t="shared" si="3"/>
        <v>0</v>
      </c>
      <c r="AI25" s="24">
        <f t="shared" si="3"/>
        <v>0</v>
      </c>
      <c r="AJ25" s="24">
        <f t="shared" si="3"/>
        <v>0</v>
      </c>
      <c r="AK25" s="13"/>
      <c r="AL25" s="13"/>
      <c r="AM25" s="13"/>
      <c r="AN25" s="13"/>
    </row>
    <row r="26" ht="15.75" customHeight="1">
      <c r="A26" s="13"/>
      <c r="B26" s="13"/>
      <c r="C26" s="13"/>
      <c r="D26" s="29"/>
      <c r="E26" s="29"/>
      <c r="F26" s="29"/>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row>
    <row r="27" ht="15.75" customHeight="1">
      <c r="A27" s="13"/>
      <c r="B27" s="13"/>
      <c r="C27" s="13"/>
      <c r="D27" s="29"/>
      <c r="E27" s="29"/>
      <c r="F27" s="29"/>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row>
    <row r="28" ht="15.75" customHeight="1">
      <c r="A28" s="13"/>
      <c r="B28" s="13"/>
      <c r="C28" s="13"/>
      <c r="D28" s="29"/>
      <c r="E28" s="29"/>
      <c r="F28" s="29"/>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row>
    <row r="29" ht="15.75" customHeight="1">
      <c r="A29" s="13"/>
      <c r="B29" s="13"/>
      <c r="C29" s="13"/>
      <c r="D29" s="29"/>
      <c r="E29" s="29"/>
      <c r="F29" s="29"/>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row>
    <row r="30" ht="15.75" customHeight="1">
      <c r="A30" s="13"/>
      <c r="B30" s="13"/>
      <c r="C30" s="13"/>
      <c r="D30" s="29"/>
      <c r="E30" s="29"/>
      <c r="F30" s="29"/>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row>
    <row r="31" ht="15.75" customHeight="1">
      <c r="A31" s="13"/>
      <c r="B31" s="13"/>
      <c r="C31" s="13"/>
      <c r="D31" s="29"/>
      <c r="E31" s="29"/>
      <c r="F31" s="29"/>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ht="15.75" customHeight="1">
      <c r="A32" s="13"/>
      <c r="B32" s="13"/>
      <c r="C32" s="13"/>
      <c r="D32" s="29"/>
      <c r="E32" s="29"/>
      <c r="F32" s="29"/>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ht="15.75" customHeight="1">
      <c r="A33" s="13"/>
      <c r="B33" s="13"/>
      <c r="C33" s="13"/>
      <c r="D33" s="29"/>
      <c r="E33" s="29"/>
      <c r="F33" s="29"/>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ht="15.75" customHeight="1">
      <c r="A34" s="13"/>
      <c r="B34" s="13"/>
      <c r="C34" s="13"/>
      <c r="D34" s="29"/>
      <c r="E34" s="29"/>
      <c r="F34" s="29"/>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ht="15.75" customHeight="1">
      <c r="A35" s="13"/>
      <c r="B35" s="13"/>
      <c r="C35" s="13"/>
      <c r="D35" s="29"/>
      <c r="E35" s="29"/>
      <c r="F35" s="29"/>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ht="15.75" customHeight="1">
      <c r="A36" s="13"/>
      <c r="B36" s="13"/>
      <c r="C36" s="13"/>
      <c r="D36" s="29"/>
      <c r="E36" s="29"/>
      <c r="F36" s="29"/>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ht="15.75" customHeight="1">
      <c r="A37" s="13"/>
      <c r="B37" s="13"/>
      <c r="C37" s="13"/>
      <c r="D37" s="29"/>
      <c r="E37" s="29"/>
      <c r="F37" s="29"/>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ht="15.75" customHeight="1">
      <c r="A38" s="13"/>
      <c r="B38" s="13"/>
      <c r="C38" s="13"/>
      <c r="D38" s="29"/>
      <c r="E38" s="29"/>
      <c r="F38" s="29"/>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ht="15.75" customHeight="1">
      <c r="A39" s="13"/>
      <c r="B39" s="13"/>
      <c r="C39" s="13"/>
      <c r="D39" s="29"/>
      <c r="E39" s="29"/>
      <c r="F39" s="29"/>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ht="15.75" customHeight="1">
      <c r="A40" s="13"/>
      <c r="B40" s="13"/>
      <c r="C40" s="13"/>
      <c r="D40" s="29"/>
      <c r="E40" s="29"/>
      <c r="F40" s="29"/>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ht="15.75" customHeight="1">
      <c r="A41" s="13"/>
      <c r="B41" s="13"/>
      <c r="C41" s="13"/>
      <c r="D41" s="29"/>
      <c r="E41" s="29"/>
      <c r="F41" s="29"/>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ht="15.75" customHeight="1">
      <c r="A42" s="13"/>
      <c r="B42" s="13"/>
      <c r="C42" s="13"/>
      <c r="D42" s="29"/>
      <c r="E42" s="29"/>
      <c r="F42" s="29"/>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ht="15.75" customHeight="1">
      <c r="A43" s="13"/>
      <c r="B43" s="13"/>
      <c r="C43" s="13"/>
      <c r="D43" s="29"/>
      <c r="E43" s="29"/>
      <c r="F43" s="29"/>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ht="15.75" customHeight="1">
      <c r="A44" s="13"/>
      <c r="B44" s="13"/>
      <c r="C44" s="13"/>
      <c r="D44" s="29"/>
      <c r="E44" s="29"/>
      <c r="F44" s="29"/>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ht="15.75" customHeight="1">
      <c r="A45" s="13"/>
      <c r="B45" s="13"/>
      <c r="C45" s="13"/>
      <c r="D45" s="29"/>
      <c r="E45" s="29"/>
      <c r="F45" s="29"/>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ht="15.75" customHeight="1">
      <c r="A46" s="13"/>
      <c r="B46" s="13"/>
      <c r="C46" s="13"/>
      <c r="D46" s="29"/>
      <c r="E46" s="29"/>
      <c r="F46" s="29"/>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ht="15.75" customHeight="1">
      <c r="A47" s="13"/>
      <c r="B47" s="13"/>
      <c r="C47" s="13"/>
      <c r="D47" s="29"/>
      <c r="E47" s="29"/>
      <c r="F47" s="29"/>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ht="15.75" customHeight="1">
      <c r="A48" s="13"/>
      <c r="B48" s="13"/>
      <c r="C48" s="13"/>
      <c r="D48" s="29"/>
      <c r="E48" s="29"/>
      <c r="F48" s="29"/>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ht="15.75" customHeight="1">
      <c r="A49" s="13"/>
      <c r="B49" s="13"/>
      <c r="C49" s="13"/>
      <c r="D49" s="29"/>
      <c r="E49" s="29"/>
      <c r="F49" s="29"/>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ht="15.75" customHeight="1">
      <c r="A50" s="13"/>
      <c r="B50" s="13"/>
      <c r="C50" s="13"/>
      <c r="D50" s="29"/>
      <c r="E50" s="29"/>
      <c r="F50" s="29"/>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ht="15.75" customHeight="1">
      <c r="A51" s="13"/>
      <c r="B51" s="13"/>
      <c r="C51" s="13"/>
      <c r="D51" s="29"/>
      <c r="E51" s="29"/>
      <c r="F51" s="2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ht="15.75" customHeight="1">
      <c r="A52" s="13"/>
      <c r="B52" s="13"/>
      <c r="C52" s="13"/>
      <c r="D52" s="29"/>
      <c r="E52" s="29"/>
      <c r="F52" s="29"/>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ht="15.75" customHeight="1">
      <c r="A53" s="13"/>
      <c r="B53" s="13"/>
      <c r="C53" s="13"/>
      <c r="D53" s="29"/>
      <c r="E53" s="29"/>
      <c r="F53" s="29"/>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ht="15.75" customHeight="1">
      <c r="A54" s="13"/>
      <c r="B54" s="13"/>
      <c r="C54" s="13"/>
      <c r="D54" s="29"/>
      <c r="E54" s="29"/>
      <c r="F54" s="29"/>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ht="15.75" customHeight="1">
      <c r="A55" s="13"/>
      <c r="B55" s="13"/>
      <c r="C55" s="13"/>
      <c r="D55" s="29"/>
      <c r="E55" s="29"/>
      <c r="F55" s="29"/>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ht="15.75" customHeight="1">
      <c r="A56" s="13"/>
      <c r="B56" s="13"/>
      <c r="C56" s="13"/>
      <c r="D56" s="29"/>
      <c r="E56" s="29"/>
      <c r="F56" s="29"/>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ht="15.75" customHeight="1">
      <c r="A57" s="13"/>
      <c r="B57" s="13"/>
      <c r="C57" s="13"/>
      <c r="D57" s="29"/>
      <c r="E57" s="29"/>
      <c r="F57" s="29"/>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ht="15.75" customHeight="1">
      <c r="A58" s="13"/>
      <c r="B58" s="13"/>
      <c r="C58" s="13"/>
      <c r="D58" s="29"/>
      <c r="E58" s="29"/>
      <c r="F58" s="29"/>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ht="15.75" customHeight="1">
      <c r="A59" s="13"/>
      <c r="B59" s="13"/>
      <c r="C59" s="13"/>
      <c r="D59" s="29"/>
      <c r="E59" s="29"/>
      <c r="F59" s="29"/>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ht="15.75" customHeight="1">
      <c r="A60" s="13"/>
      <c r="B60" s="13"/>
      <c r="C60" s="13"/>
      <c r="D60" s="29"/>
      <c r="E60" s="29"/>
      <c r="F60" s="29"/>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ht="15.75" customHeight="1">
      <c r="A61" s="13"/>
      <c r="B61" s="13"/>
      <c r="C61" s="13"/>
      <c r="D61" s="29"/>
      <c r="E61" s="29"/>
      <c r="F61" s="29"/>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ht="15.75" customHeight="1">
      <c r="A62" s="13"/>
      <c r="B62" s="13"/>
      <c r="C62" s="13"/>
      <c r="D62" s="29"/>
      <c r="E62" s="29"/>
      <c r="F62" s="29"/>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ht="15.75" customHeight="1">
      <c r="A63" s="13"/>
      <c r="B63" s="13"/>
      <c r="C63" s="13"/>
      <c r="D63" s="29"/>
      <c r="E63" s="29"/>
      <c r="F63" s="29"/>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ht="15.75" customHeight="1">
      <c r="A64" s="13"/>
      <c r="B64" s="13"/>
      <c r="C64" s="13"/>
      <c r="D64" s="29"/>
      <c r="E64" s="29"/>
      <c r="F64" s="29"/>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ht="15.75" customHeight="1">
      <c r="A65" s="13"/>
      <c r="B65" s="13"/>
      <c r="C65" s="13"/>
      <c r="D65" s="29"/>
      <c r="E65" s="29"/>
      <c r="F65" s="29"/>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ht="15.75" customHeight="1">
      <c r="A66" s="13"/>
      <c r="B66" s="13"/>
      <c r="C66" s="13"/>
      <c r="D66" s="29"/>
      <c r="E66" s="29"/>
      <c r="F66" s="29"/>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ht="15.75" customHeight="1">
      <c r="A67" s="13"/>
      <c r="B67" s="13"/>
      <c r="C67" s="13"/>
      <c r="D67" s="29"/>
      <c r="E67" s="29"/>
      <c r="F67" s="29"/>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ht="15.75" customHeight="1">
      <c r="A68" s="13"/>
      <c r="B68" s="13"/>
      <c r="C68" s="13"/>
      <c r="D68" s="29"/>
      <c r="E68" s="29"/>
      <c r="F68" s="29"/>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ht="15.75" customHeight="1">
      <c r="A69" s="13"/>
      <c r="B69" s="13"/>
      <c r="C69" s="13"/>
      <c r="D69" s="29"/>
      <c r="E69" s="29"/>
      <c r="F69" s="29"/>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ht="15.75" customHeight="1">
      <c r="A70" s="13"/>
      <c r="B70" s="13"/>
      <c r="C70" s="13"/>
      <c r="D70" s="29"/>
      <c r="E70" s="29"/>
      <c r="F70" s="29"/>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ht="15.75" customHeight="1">
      <c r="A71" s="13"/>
      <c r="B71" s="13"/>
      <c r="C71" s="13"/>
      <c r="D71" s="29"/>
      <c r="E71" s="29"/>
      <c r="F71" s="29"/>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ht="15.75" customHeight="1">
      <c r="A72" s="13"/>
      <c r="B72" s="13"/>
      <c r="C72" s="13"/>
      <c r="D72" s="29"/>
      <c r="E72" s="29"/>
      <c r="F72" s="29"/>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ht="15.75" customHeight="1">
      <c r="A73" s="13"/>
      <c r="B73" s="13"/>
      <c r="C73" s="13"/>
      <c r="D73" s="29"/>
      <c r="E73" s="29"/>
      <c r="F73" s="29"/>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ht="15.75" customHeight="1">
      <c r="A74" s="13"/>
      <c r="B74" s="13"/>
      <c r="C74" s="13"/>
      <c r="D74" s="29"/>
      <c r="E74" s="29"/>
      <c r="F74" s="29"/>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ht="15.75" customHeight="1">
      <c r="A75" s="13"/>
      <c r="B75" s="13"/>
      <c r="C75" s="13"/>
      <c r="D75" s="29"/>
      <c r="E75" s="29"/>
      <c r="F75" s="29"/>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ht="15.75" customHeight="1">
      <c r="A76" s="13"/>
      <c r="B76" s="13"/>
      <c r="C76" s="13"/>
      <c r="D76" s="29"/>
      <c r="E76" s="29"/>
      <c r="F76" s="29"/>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ht="15.75" customHeight="1">
      <c r="A77" s="13"/>
      <c r="B77" s="13"/>
      <c r="C77" s="13"/>
      <c r="D77" s="29"/>
      <c r="E77" s="29"/>
      <c r="F77" s="29"/>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ht="15.75" customHeight="1">
      <c r="A78" s="13"/>
      <c r="B78" s="13"/>
      <c r="C78" s="13"/>
      <c r="D78" s="29"/>
      <c r="E78" s="29"/>
      <c r="F78" s="29"/>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ht="15.75" customHeight="1">
      <c r="A79" s="13"/>
      <c r="B79" s="13"/>
      <c r="C79" s="13"/>
      <c r="D79" s="29"/>
      <c r="E79" s="29"/>
      <c r="F79" s="29"/>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ht="15.75" customHeight="1">
      <c r="A80" s="13"/>
      <c r="B80" s="13"/>
      <c r="C80" s="13"/>
      <c r="D80" s="29"/>
      <c r="E80" s="29"/>
      <c r="F80" s="29"/>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ht="15.75" customHeight="1">
      <c r="A81" s="13"/>
      <c r="B81" s="13"/>
      <c r="C81" s="13"/>
      <c r="D81" s="29"/>
      <c r="E81" s="29"/>
      <c r="F81" s="29"/>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ht="15.75" customHeight="1">
      <c r="A82" s="13"/>
      <c r="B82" s="13"/>
      <c r="C82" s="13"/>
      <c r="D82" s="29"/>
      <c r="E82" s="29"/>
      <c r="F82" s="29"/>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ht="15.75" customHeight="1">
      <c r="A83" s="13"/>
      <c r="B83" s="13"/>
      <c r="C83" s="13"/>
      <c r="D83" s="29"/>
      <c r="E83" s="29"/>
      <c r="F83" s="29"/>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ht="15.75" customHeight="1">
      <c r="A84" s="13"/>
      <c r="B84" s="13"/>
      <c r="C84" s="13"/>
      <c r="D84" s="29"/>
      <c r="E84" s="29"/>
      <c r="F84" s="29"/>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ht="15.75" customHeight="1">
      <c r="A85" s="13"/>
      <c r="B85" s="13"/>
      <c r="C85" s="13"/>
      <c r="D85" s="29"/>
      <c r="E85" s="29"/>
      <c r="F85" s="29"/>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ht="15.75" customHeight="1">
      <c r="A86" s="13"/>
      <c r="B86" s="13"/>
      <c r="C86" s="13"/>
      <c r="D86" s="29"/>
      <c r="E86" s="29"/>
      <c r="F86" s="29"/>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ht="15.75" customHeight="1">
      <c r="A87" s="13"/>
      <c r="B87" s="13"/>
      <c r="C87" s="13"/>
      <c r="D87" s="29"/>
      <c r="E87" s="29"/>
      <c r="F87" s="29"/>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ht="15.75" customHeight="1">
      <c r="A88" s="13"/>
      <c r="B88" s="13"/>
      <c r="C88" s="13"/>
      <c r="D88" s="29"/>
      <c r="E88" s="29"/>
      <c r="F88" s="29"/>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ht="15.75" customHeight="1">
      <c r="A89" s="13"/>
      <c r="B89" s="13"/>
      <c r="C89" s="13"/>
      <c r="D89" s="29"/>
      <c r="E89" s="29"/>
      <c r="F89" s="29"/>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ht="15.75" customHeight="1">
      <c r="A90" s="13"/>
      <c r="B90" s="13"/>
      <c r="C90" s="13"/>
      <c r="D90" s="29"/>
      <c r="E90" s="29"/>
      <c r="F90" s="29"/>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ht="15.75" customHeight="1">
      <c r="A91" s="13"/>
      <c r="B91" s="13"/>
      <c r="C91" s="13"/>
      <c r="D91" s="29"/>
      <c r="E91" s="29"/>
      <c r="F91" s="29"/>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ht="15.75" customHeight="1">
      <c r="A92" s="13"/>
      <c r="B92" s="13"/>
      <c r="C92" s="13"/>
      <c r="D92" s="29"/>
      <c r="E92" s="29"/>
      <c r="F92" s="29"/>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ht="15.75" customHeight="1">
      <c r="A93" s="13"/>
      <c r="B93" s="13"/>
      <c r="C93" s="13"/>
      <c r="D93" s="29"/>
      <c r="E93" s="29"/>
      <c r="F93" s="29"/>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ht="15.75" customHeight="1">
      <c r="A94" s="13"/>
      <c r="B94" s="13"/>
      <c r="C94" s="13"/>
      <c r="D94" s="29"/>
      <c r="E94" s="29"/>
      <c r="F94" s="29"/>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ht="15.75" customHeight="1">
      <c r="A95" s="13"/>
      <c r="B95" s="13"/>
      <c r="C95" s="13"/>
      <c r="D95" s="29"/>
      <c r="E95" s="29"/>
      <c r="F95" s="29"/>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ht="15.75" customHeight="1">
      <c r="A96" s="13"/>
      <c r="B96" s="13"/>
      <c r="C96" s="13"/>
      <c r="D96" s="29"/>
      <c r="E96" s="29"/>
      <c r="F96" s="29"/>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ht="15.75" customHeight="1">
      <c r="A97" s="13"/>
      <c r="B97" s="13"/>
      <c r="C97" s="13"/>
      <c r="D97" s="29"/>
      <c r="E97" s="29"/>
      <c r="F97" s="29"/>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ht="15.75" customHeight="1">
      <c r="A98" s="13"/>
      <c r="B98" s="13"/>
      <c r="C98" s="13"/>
      <c r="D98" s="29"/>
      <c r="E98" s="29"/>
      <c r="F98" s="29"/>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ht="15.75" customHeight="1">
      <c r="A99" s="13"/>
      <c r="B99" s="13"/>
      <c r="C99" s="13"/>
      <c r="D99" s="29"/>
      <c r="E99" s="29"/>
      <c r="F99" s="29"/>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ht="15.75" customHeight="1">
      <c r="A100" s="13"/>
      <c r="B100" s="13"/>
      <c r="C100" s="13"/>
      <c r="D100" s="29"/>
      <c r="E100" s="29"/>
      <c r="F100" s="29"/>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ht="15.75" customHeight="1">
      <c r="A101" s="13"/>
      <c r="B101" s="13"/>
      <c r="C101" s="13"/>
      <c r="D101" s="29"/>
      <c r="E101" s="29"/>
      <c r="F101" s="29"/>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ht="15.75" customHeight="1">
      <c r="A102" s="13"/>
      <c r="B102" s="13"/>
      <c r="C102" s="13"/>
      <c r="D102" s="29"/>
      <c r="E102" s="29"/>
      <c r="F102" s="29"/>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ht="15.75" customHeight="1">
      <c r="A103" s="13"/>
      <c r="B103" s="13"/>
      <c r="C103" s="13"/>
      <c r="D103" s="29"/>
      <c r="E103" s="29"/>
      <c r="F103" s="29"/>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ht="15.75" customHeight="1">
      <c r="A104" s="13"/>
      <c r="B104" s="13"/>
      <c r="C104" s="13"/>
      <c r="D104" s="29"/>
      <c r="E104" s="29"/>
      <c r="F104" s="29"/>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ht="15.75" customHeight="1">
      <c r="A105" s="13"/>
      <c r="B105" s="13"/>
      <c r="C105" s="13"/>
      <c r="D105" s="29"/>
      <c r="E105" s="29"/>
      <c r="F105" s="29"/>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ht="15.75" customHeight="1">
      <c r="A106" s="13"/>
      <c r="B106" s="13"/>
      <c r="C106" s="13"/>
      <c r="D106" s="29"/>
      <c r="E106" s="29"/>
      <c r="F106" s="29"/>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ht="15.75" customHeight="1">
      <c r="A107" s="13"/>
      <c r="B107" s="13"/>
      <c r="C107" s="13"/>
      <c r="D107" s="29"/>
      <c r="E107" s="29"/>
      <c r="F107" s="29"/>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ht="15.75" customHeight="1">
      <c r="A108" s="13"/>
      <c r="B108" s="13"/>
      <c r="C108" s="13"/>
      <c r="D108" s="29"/>
      <c r="E108" s="29"/>
      <c r="F108" s="29"/>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ht="15.75" customHeight="1">
      <c r="A109" s="13"/>
      <c r="B109" s="13"/>
      <c r="C109" s="13"/>
      <c r="D109" s="29"/>
      <c r="E109" s="29"/>
      <c r="F109" s="29"/>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ht="15.75" customHeight="1">
      <c r="A110" s="13"/>
      <c r="B110" s="13"/>
      <c r="C110" s="13"/>
      <c r="D110" s="29"/>
      <c r="E110" s="29"/>
      <c r="F110" s="29"/>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ht="15.75" customHeight="1">
      <c r="A111" s="13"/>
      <c r="B111" s="13"/>
      <c r="C111" s="13"/>
      <c r="D111" s="29"/>
      <c r="E111" s="29"/>
      <c r="F111" s="29"/>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ht="15.75" customHeight="1">
      <c r="A112" s="13"/>
      <c r="B112" s="13"/>
      <c r="C112" s="13"/>
      <c r="D112" s="29"/>
      <c r="E112" s="29"/>
      <c r="F112" s="29"/>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ht="15.75" customHeight="1">
      <c r="A113" s="13"/>
      <c r="B113" s="13"/>
      <c r="C113" s="13"/>
      <c r="D113" s="29"/>
      <c r="E113" s="29"/>
      <c r="F113" s="29"/>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ht="15.75" customHeight="1">
      <c r="A114" s="13"/>
      <c r="B114" s="13"/>
      <c r="C114" s="13"/>
      <c r="D114" s="29"/>
      <c r="E114" s="29"/>
      <c r="F114" s="29"/>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ht="15.75" customHeight="1">
      <c r="A115" s="13"/>
      <c r="B115" s="13"/>
      <c r="C115" s="13"/>
      <c r="D115" s="29"/>
      <c r="E115" s="29"/>
      <c r="F115" s="29"/>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ht="15.75" customHeight="1">
      <c r="A116" s="13"/>
      <c r="B116" s="13"/>
      <c r="C116" s="13"/>
      <c r="D116" s="29"/>
      <c r="E116" s="29"/>
      <c r="F116" s="29"/>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ht="15.75" customHeight="1">
      <c r="A117" s="13"/>
      <c r="B117" s="13"/>
      <c r="C117" s="13"/>
      <c r="D117" s="29"/>
      <c r="E117" s="29"/>
      <c r="F117" s="29"/>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ht="15.75" customHeight="1">
      <c r="A118" s="13"/>
      <c r="B118" s="13"/>
      <c r="C118" s="13"/>
      <c r="D118" s="29"/>
      <c r="E118" s="29"/>
      <c r="F118" s="29"/>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ht="15.75" customHeight="1">
      <c r="A119" s="13"/>
      <c r="B119" s="13"/>
      <c r="C119" s="13"/>
      <c r="D119" s="29"/>
      <c r="E119" s="29"/>
      <c r="F119" s="29"/>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ht="15.75" customHeight="1">
      <c r="A120" s="13"/>
      <c r="B120" s="13"/>
      <c r="C120" s="13"/>
      <c r="D120" s="29"/>
      <c r="E120" s="29"/>
      <c r="F120" s="29"/>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ht="15.75" customHeight="1">
      <c r="A121" s="13"/>
      <c r="B121" s="13"/>
      <c r="C121" s="13"/>
      <c r="D121" s="29"/>
      <c r="E121" s="29"/>
      <c r="F121" s="29"/>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ht="15.75" customHeight="1">
      <c r="A122" s="13"/>
      <c r="B122" s="13"/>
      <c r="C122" s="13"/>
      <c r="D122" s="29"/>
      <c r="E122" s="29"/>
      <c r="F122" s="29"/>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ht="15.75" customHeight="1">
      <c r="A123" s="13"/>
      <c r="B123" s="13"/>
      <c r="C123" s="13"/>
      <c r="D123" s="29"/>
      <c r="E123" s="29"/>
      <c r="F123" s="29"/>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ht="15.75" customHeight="1">
      <c r="A124" s="13"/>
      <c r="B124" s="13"/>
      <c r="C124" s="13"/>
      <c r="D124" s="29"/>
      <c r="E124" s="29"/>
      <c r="F124" s="29"/>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ht="15.75" customHeight="1">
      <c r="A125" s="13"/>
      <c r="B125" s="13"/>
      <c r="C125" s="13"/>
      <c r="D125" s="29"/>
      <c r="E125" s="29"/>
      <c r="F125" s="29"/>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ht="15.75" customHeight="1">
      <c r="A126" s="13"/>
      <c r="B126" s="13"/>
      <c r="C126" s="13"/>
      <c r="D126" s="29"/>
      <c r="E126" s="29"/>
      <c r="F126" s="29"/>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ht="15.75" customHeight="1">
      <c r="A127" s="13"/>
      <c r="B127" s="13"/>
      <c r="C127" s="13"/>
      <c r="D127" s="29"/>
      <c r="E127" s="29"/>
      <c r="F127" s="29"/>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ht="15.75" customHeight="1">
      <c r="A128" s="13"/>
      <c r="B128" s="13"/>
      <c r="C128" s="13"/>
      <c r="D128" s="29"/>
      <c r="E128" s="29"/>
      <c r="F128" s="29"/>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ht="15.75" customHeight="1">
      <c r="A129" s="13"/>
      <c r="B129" s="13"/>
      <c r="C129" s="13"/>
      <c r="D129" s="29"/>
      <c r="E129" s="29"/>
      <c r="F129" s="29"/>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ht="15.75" customHeight="1">
      <c r="A130" s="13"/>
      <c r="B130" s="13"/>
      <c r="C130" s="13"/>
      <c r="D130" s="29"/>
      <c r="E130" s="29"/>
      <c r="F130" s="29"/>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ht="15.75" customHeight="1">
      <c r="A131" s="13"/>
      <c r="B131" s="13"/>
      <c r="C131" s="13"/>
      <c r="D131" s="29"/>
      <c r="E131" s="29"/>
      <c r="F131" s="29"/>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ht="15.75" customHeight="1">
      <c r="A132" s="13"/>
      <c r="B132" s="13"/>
      <c r="C132" s="13"/>
      <c r="D132" s="29"/>
      <c r="E132" s="29"/>
      <c r="F132" s="29"/>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ht="15.75" customHeight="1">
      <c r="A133" s="13"/>
      <c r="B133" s="13"/>
      <c r="C133" s="13"/>
      <c r="D133" s="29"/>
      <c r="E133" s="29"/>
      <c r="F133" s="29"/>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ht="15.75" customHeight="1">
      <c r="A134" s="13"/>
      <c r="B134" s="13"/>
      <c r="C134" s="13"/>
      <c r="D134" s="29"/>
      <c r="E134" s="29"/>
      <c r="F134" s="29"/>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ht="15.75" customHeight="1">
      <c r="A135" s="13"/>
      <c r="B135" s="13"/>
      <c r="C135" s="13"/>
      <c r="D135" s="29"/>
      <c r="E135" s="29"/>
      <c r="F135" s="29"/>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ht="15.75" customHeight="1">
      <c r="A136" s="13"/>
      <c r="B136" s="13"/>
      <c r="C136" s="13"/>
      <c r="D136" s="29"/>
      <c r="E136" s="29"/>
      <c r="F136" s="29"/>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ht="15.75" customHeight="1">
      <c r="A137" s="13"/>
      <c r="B137" s="13"/>
      <c r="C137" s="13"/>
      <c r="D137" s="29"/>
      <c r="E137" s="29"/>
      <c r="F137" s="29"/>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ht="15.75" customHeight="1">
      <c r="A138" s="13"/>
      <c r="B138" s="13"/>
      <c r="C138" s="13"/>
      <c r="D138" s="29"/>
      <c r="E138" s="29"/>
      <c r="F138" s="29"/>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ht="15.75" customHeight="1">
      <c r="A139" s="13"/>
      <c r="B139" s="13"/>
      <c r="C139" s="13"/>
      <c r="D139" s="29"/>
      <c r="E139" s="29"/>
      <c r="F139" s="29"/>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ht="15.75" customHeight="1">
      <c r="A140" s="13"/>
      <c r="B140" s="13"/>
      <c r="C140" s="13"/>
      <c r="D140" s="29"/>
      <c r="E140" s="29"/>
      <c r="F140" s="29"/>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ht="15.75" customHeight="1">
      <c r="A141" s="13"/>
      <c r="B141" s="13"/>
      <c r="C141" s="13"/>
      <c r="D141" s="29"/>
      <c r="E141" s="29"/>
      <c r="F141" s="29"/>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ht="15.75" customHeight="1">
      <c r="A142" s="13"/>
      <c r="B142" s="13"/>
      <c r="C142" s="13"/>
      <c r="D142" s="29"/>
      <c r="E142" s="29"/>
      <c r="F142" s="29"/>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ht="15.75" customHeight="1">
      <c r="A143" s="13"/>
      <c r="B143" s="13"/>
      <c r="C143" s="13"/>
      <c r="D143" s="29"/>
      <c r="E143" s="29"/>
      <c r="F143" s="29"/>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ht="15.75" customHeight="1">
      <c r="A144" s="13"/>
      <c r="B144" s="13"/>
      <c r="C144" s="13"/>
      <c r="D144" s="29"/>
      <c r="E144" s="29"/>
      <c r="F144" s="29"/>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ht="15.75" customHeight="1">
      <c r="A145" s="13"/>
      <c r="B145" s="13"/>
      <c r="C145" s="13"/>
      <c r="D145" s="29"/>
      <c r="E145" s="29"/>
      <c r="F145" s="29"/>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ht="15.75" customHeight="1">
      <c r="A146" s="13"/>
      <c r="B146" s="13"/>
      <c r="C146" s="13"/>
      <c r="D146" s="29"/>
      <c r="E146" s="29"/>
      <c r="F146" s="29"/>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ht="15.75" customHeight="1">
      <c r="A147" s="13"/>
      <c r="B147" s="13"/>
      <c r="C147" s="13"/>
      <c r="D147" s="29"/>
      <c r="E147" s="29"/>
      <c r="F147" s="29"/>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ht="15.75" customHeight="1">
      <c r="A148" s="13"/>
      <c r="B148" s="13"/>
      <c r="C148" s="13"/>
      <c r="D148" s="29"/>
      <c r="E148" s="29"/>
      <c r="F148" s="29"/>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ht="15.75" customHeight="1">
      <c r="A149" s="13"/>
      <c r="B149" s="13"/>
      <c r="C149" s="13"/>
      <c r="D149" s="29"/>
      <c r="E149" s="29"/>
      <c r="F149" s="29"/>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ht="15.75" customHeight="1">
      <c r="A150" s="13"/>
      <c r="B150" s="13"/>
      <c r="C150" s="13"/>
      <c r="D150" s="29"/>
      <c r="E150" s="29"/>
      <c r="F150" s="29"/>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ht="15.75" customHeight="1">
      <c r="A151" s="13"/>
      <c r="B151" s="13"/>
      <c r="C151" s="13"/>
      <c r="D151" s="29"/>
      <c r="E151" s="29"/>
      <c r="F151" s="29"/>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ht="15.75" customHeight="1">
      <c r="A152" s="13"/>
      <c r="B152" s="13"/>
      <c r="C152" s="13"/>
      <c r="D152" s="29"/>
      <c r="E152" s="29"/>
      <c r="F152" s="29"/>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ht="15.75" customHeight="1">
      <c r="A153" s="13"/>
      <c r="B153" s="13"/>
      <c r="C153" s="13"/>
      <c r="D153" s="29"/>
      <c r="E153" s="29"/>
      <c r="F153" s="29"/>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ht="15.75" customHeight="1">
      <c r="A154" s="13"/>
      <c r="B154" s="13"/>
      <c r="C154" s="13"/>
      <c r="D154" s="29"/>
      <c r="E154" s="29"/>
      <c r="F154" s="29"/>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ht="15.75" customHeight="1">
      <c r="A155" s="13"/>
      <c r="B155" s="13"/>
      <c r="C155" s="13"/>
      <c r="D155" s="29"/>
      <c r="E155" s="29"/>
      <c r="F155" s="29"/>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ht="15.75" customHeight="1">
      <c r="A156" s="13"/>
      <c r="B156" s="13"/>
      <c r="C156" s="13"/>
      <c r="D156" s="29"/>
      <c r="E156" s="29"/>
      <c r="F156" s="29"/>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ht="15.75" customHeight="1">
      <c r="A157" s="13"/>
      <c r="B157" s="13"/>
      <c r="C157" s="13"/>
      <c r="D157" s="29"/>
      <c r="E157" s="29"/>
      <c r="F157" s="29"/>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ht="15.75" customHeight="1">
      <c r="A158" s="13"/>
      <c r="B158" s="13"/>
      <c r="C158" s="13"/>
      <c r="D158" s="29"/>
      <c r="E158" s="29"/>
      <c r="F158" s="29"/>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ht="15.75" customHeight="1">
      <c r="A159" s="13"/>
      <c r="B159" s="13"/>
      <c r="C159" s="13"/>
      <c r="D159" s="29"/>
      <c r="E159" s="29"/>
      <c r="F159" s="29"/>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ht="15.75" customHeight="1">
      <c r="A160" s="13"/>
      <c r="B160" s="13"/>
      <c r="C160" s="13"/>
      <c r="D160" s="29"/>
      <c r="E160" s="29"/>
      <c r="F160" s="29"/>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ht="15.75" customHeight="1">
      <c r="A161" s="13"/>
      <c r="B161" s="13"/>
      <c r="C161" s="13"/>
      <c r="D161" s="29"/>
      <c r="E161" s="29"/>
      <c r="F161" s="29"/>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ht="15.75" customHeight="1">
      <c r="A162" s="13"/>
      <c r="B162" s="13"/>
      <c r="C162" s="13"/>
      <c r="D162" s="29"/>
      <c r="E162" s="29"/>
      <c r="F162" s="29"/>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ht="15.75" customHeight="1">
      <c r="A163" s="13"/>
      <c r="B163" s="13"/>
      <c r="C163" s="13"/>
      <c r="D163" s="29"/>
      <c r="E163" s="29"/>
      <c r="F163" s="29"/>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ht="15.75" customHeight="1">
      <c r="A164" s="13"/>
      <c r="B164" s="13"/>
      <c r="C164" s="13"/>
      <c r="D164" s="29"/>
      <c r="E164" s="29"/>
      <c r="F164" s="29"/>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ht="15.75" customHeight="1">
      <c r="A165" s="13"/>
      <c r="B165" s="13"/>
      <c r="C165" s="13"/>
      <c r="D165" s="29"/>
      <c r="E165" s="29"/>
      <c r="F165" s="29"/>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ht="15.75" customHeight="1">
      <c r="A166" s="13"/>
      <c r="B166" s="13"/>
      <c r="C166" s="13"/>
      <c r="D166" s="29"/>
      <c r="E166" s="29"/>
      <c r="F166" s="29"/>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ht="15.75" customHeight="1">
      <c r="A167" s="13"/>
      <c r="B167" s="13"/>
      <c r="C167" s="13"/>
      <c r="D167" s="29"/>
      <c r="E167" s="29"/>
      <c r="F167" s="29"/>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ht="15.75" customHeight="1">
      <c r="A168" s="13"/>
      <c r="B168" s="13"/>
      <c r="C168" s="13"/>
      <c r="D168" s="29"/>
      <c r="E168" s="29"/>
      <c r="F168" s="29"/>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ht="15.75" customHeight="1">
      <c r="A169" s="13"/>
      <c r="B169" s="13"/>
      <c r="C169" s="13"/>
      <c r="D169" s="29"/>
      <c r="E169" s="29"/>
      <c r="F169" s="29"/>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ht="15.75" customHeight="1">
      <c r="A170" s="13"/>
      <c r="B170" s="13"/>
      <c r="C170" s="13"/>
      <c r="D170" s="29"/>
      <c r="E170" s="29"/>
      <c r="F170" s="29"/>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ht="15.75" customHeight="1">
      <c r="A171" s="13"/>
      <c r="B171" s="13"/>
      <c r="C171" s="13"/>
      <c r="D171" s="29"/>
      <c r="E171" s="29"/>
      <c r="F171" s="29"/>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ht="15.75" customHeight="1">
      <c r="A172" s="13"/>
      <c r="B172" s="13"/>
      <c r="C172" s="13"/>
      <c r="D172" s="29"/>
      <c r="E172" s="29"/>
      <c r="F172" s="29"/>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ht="15.75" customHeight="1">
      <c r="A173" s="13"/>
      <c r="B173" s="13"/>
      <c r="C173" s="13"/>
      <c r="D173" s="29"/>
      <c r="E173" s="29"/>
      <c r="F173" s="29"/>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ht="15.75" customHeight="1">
      <c r="A174" s="13"/>
      <c r="B174" s="13"/>
      <c r="C174" s="13"/>
      <c r="D174" s="29"/>
      <c r="E174" s="29"/>
      <c r="F174" s="29"/>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ht="15.75" customHeight="1">
      <c r="A175" s="13"/>
      <c r="B175" s="13"/>
      <c r="C175" s="13"/>
      <c r="D175" s="29"/>
      <c r="E175" s="29"/>
      <c r="F175" s="29"/>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ht="15.75" customHeight="1">
      <c r="A176" s="13"/>
      <c r="B176" s="13"/>
      <c r="C176" s="13"/>
      <c r="D176" s="29"/>
      <c r="E176" s="29"/>
      <c r="F176" s="29"/>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ht="15.75" customHeight="1">
      <c r="A177" s="13"/>
      <c r="B177" s="13"/>
      <c r="C177" s="13"/>
      <c r="D177" s="29"/>
      <c r="E177" s="29"/>
      <c r="F177" s="29"/>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ht="15.75" customHeight="1">
      <c r="A178" s="13"/>
      <c r="B178" s="13"/>
      <c r="C178" s="13"/>
      <c r="D178" s="29"/>
      <c r="E178" s="29"/>
      <c r="F178" s="29"/>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ht="15.75" customHeight="1">
      <c r="A179" s="13"/>
      <c r="B179" s="13"/>
      <c r="C179" s="13"/>
      <c r="D179" s="29"/>
      <c r="E179" s="29"/>
      <c r="F179" s="29"/>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ht="15.75" customHeight="1">
      <c r="A180" s="13"/>
      <c r="B180" s="13"/>
      <c r="C180" s="13"/>
      <c r="D180" s="29"/>
      <c r="E180" s="29"/>
      <c r="F180" s="29"/>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ht="15.75" customHeight="1">
      <c r="A181" s="13"/>
      <c r="B181" s="13"/>
      <c r="C181" s="13"/>
      <c r="D181" s="29"/>
      <c r="E181" s="29"/>
      <c r="F181" s="29"/>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ht="15.75" customHeight="1">
      <c r="A182" s="13"/>
      <c r="B182" s="13"/>
      <c r="C182" s="13"/>
      <c r="D182" s="29"/>
      <c r="E182" s="29"/>
      <c r="F182" s="29"/>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ht="15.75" customHeight="1">
      <c r="A183" s="13"/>
      <c r="B183" s="13"/>
      <c r="C183" s="13"/>
      <c r="D183" s="29"/>
      <c r="E183" s="29"/>
      <c r="F183" s="29"/>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ht="15.75" customHeight="1">
      <c r="A184" s="13"/>
      <c r="B184" s="13"/>
      <c r="C184" s="13"/>
      <c r="D184" s="29"/>
      <c r="E184" s="29"/>
      <c r="F184" s="29"/>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ht="15.75" customHeight="1">
      <c r="A185" s="13"/>
      <c r="B185" s="13"/>
      <c r="C185" s="13"/>
      <c r="D185" s="29"/>
      <c r="E185" s="29"/>
      <c r="F185" s="29"/>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ht="15.75" customHeight="1">
      <c r="A186" s="13"/>
      <c r="B186" s="13"/>
      <c r="C186" s="13"/>
      <c r="D186" s="29"/>
      <c r="E186" s="29"/>
      <c r="F186" s="29"/>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ht="15.75" customHeight="1">
      <c r="A187" s="13"/>
      <c r="B187" s="13"/>
      <c r="C187" s="13"/>
      <c r="D187" s="29"/>
      <c r="E187" s="29"/>
      <c r="F187" s="29"/>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ht="15.75" customHeight="1">
      <c r="A188" s="13"/>
      <c r="B188" s="13"/>
      <c r="C188" s="13"/>
      <c r="D188" s="29"/>
      <c r="E188" s="29"/>
      <c r="F188" s="29"/>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ht="15.75" customHeight="1">
      <c r="A189" s="13"/>
      <c r="B189" s="13"/>
      <c r="C189" s="13"/>
      <c r="D189" s="29"/>
      <c r="E189" s="29"/>
      <c r="F189" s="29"/>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ht="15.75" customHeight="1">
      <c r="A190" s="13"/>
      <c r="B190" s="13"/>
      <c r="C190" s="13"/>
      <c r="D190" s="29"/>
      <c r="E190" s="29"/>
      <c r="F190" s="29"/>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ht="15.75" customHeight="1">
      <c r="A191" s="13"/>
      <c r="B191" s="13"/>
      <c r="C191" s="13"/>
      <c r="D191" s="29"/>
      <c r="E191" s="29"/>
      <c r="F191" s="29"/>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ht="15.75" customHeight="1">
      <c r="A192" s="13"/>
      <c r="B192" s="13"/>
      <c r="C192" s="13"/>
      <c r="D192" s="29"/>
      <c r="E192" s="29"/>
      <c r="F192" s="29"/>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ht="15.75" customHeight="1">
      <c r="A193" s="13"/>
      <c r="B193" s="13"/>
      <c r="C193" s="13"/>
      <c r="D193" s="29"/>
      <c r="E193" s="29"/>
      <c r="F193" s="29"/>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ht="15.75" customHeight="1">
      <c r="A194" s="13"/>
      <c r="B194" s="13"/>
      <c r="C194" s="13"/>
      <c r="D194" s="29"/>
      <c r="E194" s="29"/>
      <c r="F194" s="29"/>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ht="15.75" customHeight="1">
      <c r="A195" s="13"/>
      <c r="B195" s="13"/>
      <c r="C195" s="13"/>
      <c r="D195" s="29"/>
      <c r="E195" s="29"/>
      <c r="F195" s="29"/>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ht="15.75" customHeight="1">
      <c r="A196" s="13"/>
      <c r="B196" s="13"/>
      <c r="C196" s="13"/>
      <c r="D196" s="29"/>
      <c r="E196" s="29"/>
      <c r="F196" s="29"/>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ht="15.75" customHeight="1">
      <c r="A197" s="13"/>
      <c r="B197" s="13"/>
      <c r="C197" s="13"/>
      <c r="D197" s="29"/>
      <c r="E197" s="29"/>
      <c r="F197" s="29"/>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ht="15.75" customHeight="1">
      <c r="A198" s="13"/>
      <c r="B198" s="13"/>
      <c r="C198" s="13"/>
      <c r="D198" s="29"/>
      <c r="E198" s="29"/>
      <c r="F198" s="29"/>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ht="15.75" customHeight="1">
      <c r="A199" s="13"/>
      <c r="B199" s="13"/>
      <c r="C199" s="13"/>
      <c r="D199" s="29"/>
      <c r="E199" s="29"/>
      <c r="F199" s="29"/>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ht="15.75" customHeight="1">
      <c r="A200" s="13"/>
      <c r="B200" s="13"/>
      <c r="C200" s="13"/>
      <c r="D200" s="29"/>
      <c r="E200" s="29"/>
      <c r="F200" s="29"/>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ht="15.75" customHeight="1">
      <c r="A201" s="13"/>
      <c r="B201" s="13"/>
      <c r="C201" s="13"/>
      <c r="D201" s="29"/>
      <c r="E201" s="29"/>
      <c r="F201" s="29"/>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ht="15.75" customHeight="1">
      <c r="A202" s="13"/>
      <c r="B202" s="13"/>
      <c r="C202" s="13"/>
      <c r="D202" s="29"/>
      <c r="E202" s="29"/>
      <c r="F202" s="29"/>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ht="15.75" customHeight="1">
      <c r="A203" s="13"/>
      <c r="B203" s="13"/>
      <c r="C203" s="13"/>
      <c r="D203" s="29"/>
      <c r="E203" s="29"/>
      <c r="F203" s="29"/>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ht="15.75" customHeight="1">
      <c r="A204" s="13"/>
      <c r="B204" s="13"/>
      <c r="C204" s="13"/>
      <c r="D204" s="29"/>
      <c r="E204" s="29"/>
      <c r="F204" s="29"/>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ht="15.75" customHeight="1">
      <c r="A205" s="13"/>
      <c r="B205" s="13"/>
      <c r="C205" s="13"/>
      <c r="D205" s="29"/>
      <c r="E205" s="29"/>
      <c r="F205" s="29"/>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ht="15.75" customHeight="1">
      <c r="A206" s="13"/>
      <c r="B206" s="13"/>
      <c r="C206" s="13"/>
      <c r="D206" s="29"/>
      <c r="E206" s="29"/>
      <c r="F206" s="29"/>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ht="15.75" customHeight="1">
      <c r="A207" s="13"/>
      <c r="B207" s="13"/>
      <c r="C207" s="13"/>
      <c r="D207" s="29"/>
      <c r="E207" s="29"/>
      <c r="F207" s="29"/>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ht="15.75" customHeight="1">
      <c r="A208" s="13"/>
      <c r="B208" s="13"/>
      <c r="C208" s="13"/>
      <c r="D208" s="29"/>
      <c r="E208" s="29"/>
      <c r="F208" s="29"/>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ht="15.75" customHeight="1">
      <c r="A209" s="13"/>
      <c r="B209" s="13"/>
      <c r="C209" s="13"/>
      <c r="D209" s="29"/>
      <c r="E209" s="29"/>
      <c r="F209" s="29"/>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ht="15.75" customHeight="1">
      <c r="A210" s="13"/>
      <c r="B210" s="13"/>
      <c r="C210" s="13"/>
      <c r="D210" s="29"/>
      <c r="E210" s="29"/>
      <c r="F210" s="29"/>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ht="15.75" customHeight="1">
      <c r="A211" s="13"/>
      <c r="B211" s="13"/>
      <c r="C211" s="13"/>
      <c r="D211" s="29"/>
      <c r="E211" s="29"/>
      <c r="F211" s="29"/>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ht="15.75" customHeight="1">
      <c r="A212" s="13"/>
      <c r="B212" s="13"/>
      <c r="C212" s="13"/>
      <c r="D212" s="29"/>
      <c r="E212" s="29"/>
      <c r="F212" s="29"/>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ht="15.75" customHeight="1">
      <c r="A213" s="13"/>
      <c r="B213" s="13"/>
      <c r="C213" s="13"/>
      <c r="D213" s="29"/>
      <c r="E213" s="29"/>
      <c r="F213" s="29"/>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ht="15.75" customHeight="1">
      <c r="A214" s="13"/>
      <c r="B214" s="13"/>
      <c r="C214" s="13"/>
      <c r="D214" s="29"/>
      <c r="E214" s="29"/>
      <c r="F214" s="29"/>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ht="15.75" customHeight="1">
      <c r="A215" s="13"/>
      <c r="B215" s="13"/>
      <c r="C215" s="13"/>
      <c r="D215" s="29"/>
      <c r="E215" s="29"/>
      <c r="F215" s="29"/>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ht="15.75" customHeight="1">
      <c r="A216" s="13"/>
      <c r="B216" s="13"/>
      <c r="C216" s="13"/>
      <c r="D216" s="29"/>
      <c r="E216" s="29"/>
      <c r="F216" s="29"/>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ht="15.75" customHeight="1">
      <c r="A217" s="13"/>
      <c r="B217" s="13"/>
      <c r="C217" s="13"/>
      <c r="D217" s="29"/>
      <c r="E217" s="29"/>
      <c r="F217" s="29"/>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ht="15.75" customHeight="1">
      <c r="A218" s="13"/>
      <c r="B218" s="13"/>
      <c r="C218" s="13"/>
      <c r="D218" s="29"/>
      <c r="E218" s="29"/>
      <c r="F218" s="29"/>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ht="15.75" customHeight="1">
      <c r="A219" s="13"/>
      <c r="B219" s="13"/>
      <c r="C219" s="13"/>
      <c r="D219" s="29"/>
      <c r="E219" s="29"/>
      <c r="F219" s="29"/>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ht="15.75" customHeight="1">
      <c r="A220" s="13"/>
      <c r="B220" s="13"/>
      <c r="C220" s="13"/>
      <c r="D220" s="29"/>
      <c r="E220" s="29"/>
      <c r="F220" s="29"/>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ht="15.75" customHeight="1">
      <c r="A221" s="13"/>
      <c r="B221" s="13"/>
      <c r="C221" s="13"/>
      <c r="D221" s="29"/>
      <c r="E221" s="29"/>
      <c r="F221" s="29"/>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ht="15.75" customHeight="1">
      <c r="A222" s="13"/>
      <c r="B222" s="13"/>
      <c r="C222" s="13"/>
      <c r="D222" s="29"/>
      <c r="E222" s="29"/>
      <c r="F222" s="29"/>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ht="15.75" customHeight="1">
      <c r="A223" s="13"/>
      <c r="B223" s="13"/>
      <c r="C223" s="13"/>
      <c r="D223" s="29"/>
      <c r="E223" s="29"/>
      <c r="F223" s="29"/>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ht="15.75" customHeight="1">
      <c r="A224" s="13"/>
      <c r="B224" s="13"/>
      <c r="C224" s="13"/>
      <c r="D224" s="29"/>
      <c r="E224" s="29"/>
      <c r="F224" s="29"/>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ht="15.75" customHeight="1">
      <c r="A225" s="13"/>
      <c r="B225" s="13"/>
      <c r="C225" s="13"/>
      <c r="D225" s="29"/>
      <c r="E225" s="29"/>
      <c r="F225" s="29"/>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row>
    <row r="999"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row>
    <row r="1000"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row>
  </sheetData>
  <mergeCells count="7">
    <mergeCell ref="B1:C1"/>
    <mergeCell ref="E1:F1"/>
    <mergeCell ref="A3:A6"/>
    <mergeCell ref="A7:A10"/>
    <mergeCell ref="A11:A14"/>
    <mergeCell ref="A15:A18"/>
    <mergeCell ref="A19:A2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 customWidth="1" min="7" max="40" width="12.63"/>
  </cols>
  <sheetData>
    <row r="1" ht="40.5" customHeight="1">
      <c r="A1" s="7"/>
      <c r="B1" s="8" t="s">
        <v>223</v>
      </c>
      <c r="C1" s="9"/>
      <c r="D1" s="10"/>
      <c r="E1" s="11" t="s">
        <v>8</v>
      </c>
      <c r="F1" s="12"/>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ht="90.0" customHeight="1">
      <c r="A2" s="14" t="s">
        <v>9</v>
      </c>
      <c r="B2" s="14" t="s">
        <v>10</v>
      </c>
      <c r="C2" s="15" t="s">
        <v>11</v>
      </c>
      <c r="D2" s="15" t="s">
        <v>12</v>
      </c>
      <c r="E2" s="15" t="s">
        <v>13</v>
      </c>
      <c r="F2" s="16" t="s">
        <v>14</v>
      </c>
      <c r="G2" s="17" t="s">
        <v>15</v>
      </c>
      <c r="H2" s="17" t="s">
        <v>16</v>
      </c>
      <c r="I2" s="17" t="s">
        <v>17</v>
      </c>
      <c r="J2" s="17" t="s">
        <v>18</v>
      </c>
      <c r="K2" s="17" t="s">
        <v>19</v>
      </c>
      <c r="L2" s="17" t="s">
        <v>20</v>
      </c>
      <c r="M2" s="17" t="s">
        <v>21</v>
      </c>
      <c r="N2" s="17" t="s">
        <v>22</v>
      </c>
      <c r="O2" s="17" t="s">
        <v>23</v>
      </c>
      <c r="P2" s="17" t="s">
        <v>24</v>
      </c>
      <c r="Q2" s="17" t="s">
        <v>25</v>
      </c>
      <c r="R2" s="17" t="s">
        <v>26</v>
      </c>
      <c r="S2" s="17" t="s">
        <v>27</v>
      </c>
      <c r="T2" s="17" t="s">
        <v>28</v>
      </c>
      <c r="U2" s="17" t="s">
        <v>29</v>
      </c>
      <c r="V2" s="17" t="s">
        <v>30</v>
      </c>
      <c r="W2" s="17" t="s">
        <v>31</v>
      </c>
      <c r="X2" s="17" t="s">
        <v>32</v>
      </c>
      <c r="Y2" s="17" t="s">
        <v>33</v>
      </c>
      <c r="Z2" s="17" t="s">
        <v>34</v>
      </c>
      <c r="AA2" s="17" t="s">
        <v>35</v>
      </c>
      <c r="AB2" s="17" t="s">
        <v>36</v>
      </c>
      <c r="AC2" s="17" t="s">
        <v>37</v>
      </c>
      <c r="AD2" s="17" t="s">
        <v>38</v>
      </c>
      <c r="AE2" s="17" t="s">
        <v>39</v>
      </c>
      <c r="AF2" s="17" t="s">
        <v>40</v>
      </c>
      <c r="AG2" s="17" t="s">
        <v>41</v>
      </c>
      <c r="AH2" s="17" t="s">
        <v>42</v>
      </c>
      <c r="AI2" s="17" t="s">
        <v>43</v>
      </c>
      <c r="AJ2" s="17" t="s">
        <v>44</v>
      </c>
      <c r="AK2" s="18" t="s">
        <v>45</v>
      </c>
      <c r="AL2" s="18" t="s">
        <v>46</v>
      </c>
      <c r="AM2" s="18" t="s">
        <v>47</v>
      </c>
      <c r="AN2" s="18" t="s">
        <v>48</v>
      </c>
    </row>
    <row r="3" ht="15.75" customHeight="1">
      <c r="A3" s="19" t="s">
        <v>224</v>
      </c>
      <c r="B3" s="20" t="s">
        <v>225</v>
      </c>
      <c r="C3" s="21">
        <v>1.0</v>
      </c>
      <c r="D3" s="21" t="s">
        <v>226</v>
      </c>
      <c r="E3" s="21" t="s">
        <v>227</v>
      </c>
      <c r="F3" s="21" t="s">
        <v>228</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22">
        <v>30.0</v>
      </c>
      <c r="AL3" s="23">
        <f t="shared" ref="AL3:AL26" si="1">(COUNTIF(G3:AJ3,"WT"))/$AK$3</f>
        <v>0</v>
      </c>
      <c r="AM3" s="24">
        <f t="shared" ref="AM3:AM26" si="2">(COUNTIF(G3:AJ3,"SU"))/$AK$3</f>
        <v>0</v>
      </c>
      <c r="AN3" s="23">
        <f t="shared" ref="AN3:AN26" si="3">(COUNTIF(G3:AJ3,"GD"))/$AK$3</f>
        <v>0</v>
      </c>
    </row>
    <row r="4" ht="15.75" customHeight="1">
      <c r="A4" s="25"/>
      <c r="B4" s="20" t="s">
        <v>229</v>
      </c>
      <c r="C4" s="21">
        <v>2.0</v>
      </c>
      <c r="D4" s="21" t="s">
        <v>230</v>
      </c>
      <c r="E4" s="21" t="s">
        <v>231</v>
      </c>
      <c r="F4" s="21" t="s">
        <v>232</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23">
        <f t="shared" si="1"/>
        <v>0</v>
      </c>
      <c r="AM4" s="24">
        <f t="shared" si="2"/>
        <v>0</v>
      </c>
      <c r="AN4" s="23">
        <f t="shared" si="3"/>
        <v>0</v>
      </c>
    </row>
    <row r="5" ht="15.75" customHeight="1">
      <c r="A5" s="25"/>
      <c r="B5" s="20" t="s">
        <v>233</v>
      </c>
      <c r="C5" s="21">
        <v>3.0</v>
      </c>
      <c r="D5" s="21" t="s">
        <v>234</v>
      </c>
      <c r="E5" s="21" t="s">
        <v>235</v>
      </c>
      <c r="F5" s="21" t="s">
        <v>236</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23">
        <f t="shared" si="1"/>
        <v>0</v>
      </c>
      <c r="AM5" s="24">
        <f t="shared" si="2"/>
        <v>0</v>
      </c>
      <c r="AN5" s="23">
        <f t="shared" si="3"/>
        <v>0</v>
      </c>
    </row>
    <row r="6" ht="15.75" customHeight="1">
      <c r="A6" s="26"/>
      <c r="B6" s="20" t="s">
        <v>237</v>
      </c>
      <c r="C6" s="21">
        <v>4.0</v>
      </c>
      <c r="D6" s="21" t="s">
        <v>238</v>
      </c>
      <c r="E6" s="21" t="s">
        <v>239</v>
      </c>
      <c r="F6" s="21" t="s">
        <v>240</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23">
        <f t="shared" si="1"/>
        <v>0</v>
      </c>
      <c r="AM6" s="24">
        <f t="shared" si="2"/>
        <v>0</v>
      </c>
      <c r="AN6" s="23">
        <f t="shared" si="3"/>
        <v>0</v>
      </c>
    </row>
    <row r="7" ht="15.75" customHeight="1">
      <c r="A7" s="33" t="s">
        <v>241</v>
      </c>
      <c r="B7" s="20" t="s">
        <v>242</v>
      </c>
      <c r="C7" s="21">
        <v>1.0</v>
      </c>
      <c r="D7" s="21" t="s">
        <v>243</v>
      </c>
      <c r="E7" s="21" t="s">
        <v>244</v>
      </c>
      <c r="F7" s="21" t="s">
        <v>245</v>
      </c>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23">
        <f t="shared" si="1"/>
        <v>0</v>
      </c>
      <c r="AM7" s="24">
        <f t="shared" si="2"/>
        <v>0</v>
      </c>
      <c r="AN7" s="23">
        <f t="shared" si="3"/>
        <v>0</v>
      </c>
    </row>
    <row r="8" ht="15.75" customHeight="1">
      <c r="A8" s="25"/>
      <c r="B8" s="20" t="s">
        <v>246</v>
      </c>
      <c r="C8" s="21">
        <v>2.0</v>
      </c>
      <c r="D8" s="21" t="s">
        <v>247</v>
      </c>
      <c r="E8" s="21" t="s">
        <v>248</v>
      </c>
      <c r="F8" s="21" t="s">
        <v>249</v>
      </c>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23">
        <f t="shared" si="1"/>
        <v>0</v>
      </c>
      <c r="AM8" s="24">
        <f t="shared" si="2"/>
        <v>0</v>
      </c>
      <c r="AN8" s="23">
        <f t="shared" si="3"/>
        <v>0</v>
      </c>
    </row>
    <row r="9" ht="15.75" customHeight="1">
      <c r="A9" s="25"/>
      <c r="B9" s="20" t="s">
        <v>250</v>
      </c>
      <c r="C9" s="21">
        <v>3.0</v>
      </c>
      <c r="D9" s="21" t="s">
        <v>251</v>
      </c>
      <c r="E9" s="21" t="s">
        <v>252</v>
      </c>
      <c r="F9" s="21" t="s">
        <v>253</v>
      </c>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23">
        <f t="shared" si="1"/>
        <v>0</v>
      </c>
      <c r="AM9" s="24">
        <f t="shared" si="2"/>
        <v>0</v>
      </c>
      <c r="AN9" s="23">
        <f t="shared" si="3"/>
        <v>0</v>
      </c>
    </row>
    <row r="10" ht="15.75" customHeight="1">
      <c r="A10" s="26"/>
      <c r="B10" s="20" t="s">
        <v>254</v>
      </c>
      <c r="C10" s="21">
        <v>4.0</v>
      </c>
      <c r="D10" s="21" t="s">
        <v>255</v>
      </c>
      <c r="E10" s="21" t="s">
        <v>256</v>
      </c>
      <c r="F10" s="21" t="s">
        <v>257</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23">
        <f t="shared" si="1"/>
        <v>0</v>
      </c>
      <c r="AM10" s="24">
        <f t="shared" si="2"/>
        <v>0</v>
      </c>
      <c r="AN10" s="23">
        <f t="shared" si="3"/>
        <v>0</v>
      </c>
    </row>
    <row r="11" ht="15.75" customHeight="1">
      <c r="A11" s="19" t="s">
        <v>258</v>
      </c>
      <c r="B11" s="20" t="s">
        <v>259</v>
      </c>
      <c r="C11" s="21">
        <v>1.0</v>
      </c>
      <c r="D11" s="21" t="s">
        <v>260</v>
      </c>
      <c r="E11" s="21" t="s">
        <v>261</v>
      </c>
      <c r="F11" s="21" t="s">
        <v>262</v>
      </c>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23">
        <f t="shared" si="1"/>
        <v>0</v>
      </c>
      <c r="AM11" s="24">
        <f t="shared" si="2"/>
        <v>0</v>
      </c>
      <c r="AN11" s="23">
        <f t="shared" si="3"/>
        <v>0</v>
      </c>
    </row>
    <row r="12" ht="15.75" customHeight="1">
      <c r="A12" s="25"/>
      <c r="B12" s="20" t="s">
        <v>263</v>
      </c>
      <c r="C12" s="21">
        <v>2.0</v>
      </c>
      <c r="D12" s="21" t="s">
        <v>264</v>
      </c>
      <c r="E12" s="21" t="s">
        <v>265</v>
      </c>
      <c r="F12" s="21" t="s">
        <v>266</v>
      </c>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23">
        <f t="shared" si="1"/>
        <v>0</v>
      </c>
      <c r="AM12" s="24">
        <f t="shared" si="2"/>
        <v>0</v>
      </c>
      <c r="AN12" s="23">
        <f t="shared" si="3"/>
        <v>0</v>
      </c>
    </row>
    <row r="13" ht="15.75" customHeight="1">
      <c r="A13" s="25"/>
      <c r="B13" s="20" t="s">
        <v>267</v>
      </c>
      <c r="C13" s="21">
        <v>3.0</v>
      </c>
      <c r="D13" s="21" t="s">
        <v>268</v>
      </c>
      <c r="E13" s="21" t="s">
        <v>269</v>
      </c>
      <c r="F13" s="21" t="s">
        <v>270</v>
      </c>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23">
        <f t="shared" si="1"/>
        <v>0</v>
      </c>
      <c r="AM13" s="24">
        <f t="shared" si="2"/>
        <v>0</v>
      </c>
      <c r="AN13" s="23">
        <f t="shared" si="3"/>
        <v>0</v>
      </c>
    </row>
    <row r="14" ht="15.75" customHeight="1">
      <c r="A14" s="26"/>
      <c r="B14" s="20" t="s">
        <v>271</v>
      </c>
      <c r="C14" s="21">
        <v>4.0</v>
      </c>
      <c r="D14" s="21" t="s">
        <v>272</v>
      </c>
      <c r="E14" s="21" t="s">
        <v>273</v>
      </c>
      <c r="F14" s="21" t="s">
        <v>274</v>
      </c>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23">
        <f t="shared" si="1"/>
        <v>0</v>
      </c>
      <c r="AM14" s="24">
        <f t="shared" si="2"/>
        <v>0</v>
      </c>
      <c r="AN14" s="23">
        <f t="shared" si="3"/>
        <v>0</v>
      </c>
    </row>
    <row r="15" ht="15.75" customHeight="1">
      <c r="A15" s="27" t="s">
        <v>275</v>
      </c>
      <c r="B15" s="20" t="s">
        <v>276</v>
      </c>
      <c r="C15" s="21">
        <v>1.0</v>
      </c>
      <c r="D15" s="21" t="s">
        <v>277</v>
      </c>
      <c r="E15" s="21" t="s">
        <v>278</v>
      </c>
      <c r="F15" s="21" t="s">
        <v>279</v>
      </c>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23">
        <f t="shared" si="1"/>
        <v>0</v>
      </c>
      <c r="AM15" s="24">
        <f t="shared" si="2"/>
        <v>0</v>
      </c>
      <c r="AN15" s="23">
        <f t="shared" si="3"/>
        <v>0</v>
      </c>
    </row>
    <row r="16" ht="15.75" customHeight="1">
      <c r="A16" s="25"/>
      <c r="B16" s="20" t="s">
        <v>280</v>
      </c>
      <c r="C16" s="21">
        <v>2.0</v>
      </c>
      <c r="D16" s="21" t="s">
        <v>281</v>
      </c>
      <c r="E16" s="21" t="s">
        <v>282</v>
      </c>
      <c r="F16" s="21" t="s">
        <v>283</v>
      </c>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23">
        <f t="shared" si="1"/>
        <v>0</v>
      </c>
      <c r="AM16" s="24">
        <f t="shared" si="2"/>
        <v>0</v>
      </c>
      <c r="AN16" s="23">
        <f t="shared" si="3"/>
        <v>0</v>
      </c>
    </row>
    <row r="17" ht="15.75" customHeight="1">
      <c r="A17" s="25"/>
      <c r="B17" s="20" t="s">
        <v>284</v>
      </c>
      <c r="C17" s="21">
        <v>3.0</v>
      </c>
      <c r="D17" s="21" t="s">
        <v>285</v>
      </c>
      <c r="E17" s="21" t="s">
        <v>286</v>
      </c>
      <c r="F17" s="21" t="s">
        <v>287</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23">
        <f t="shared" si="1"/>
        <v>0</v>
      </c>
      <c r="AM17" s="24">
        <f t="shared" si="2"/>
        <v>0</v>
      </c>
      <c r="AN17" s="23">
        <f t="shared" si="3"/>
        <v>0</v>
      </c>
    </row>
    <row r="18" ht="15.75" customHeight="1">
      <c r="A18" s="26"/>
      <c r="B18" s="20" t="s">
        <v>288</v>
      </c>
      <c r="C18" s="21">
        <v>4.0</v>
      </c>
      <c r="D18" s="21" t="s">
        <v>289</v>
      </c>
      <c r="E18" s="21" t="s">
        <v>290</v>
      </c>
      <c r="F18" s="21" t="s">
        <v>291</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23">
        <f t="shared" si="1"/>
        <v>0</v>
      </c>
      <c r="AM18" s="24">
        <f t="shared" si="2"/>
        <v>0</v>
      </c>
      <c r="AN18" s="23">
        <f t="shared" si="3"/>
        <v>0</v>
      </c>
    </row>
    <row r="19" ht="15.75" customHeight="1">
      <c r="A19" s="34" t="s">
        <v>292</v>
      </c>
      <c r="B19" s="35" t="s">
        <v>293</v>
      </c>
      <c r="C19" s="21">
        <v>1.0</v>
      </c>
      <c r="D19" s="36" t="s">
        <v>294</v>
      </c>
      <c r="E19" s="36" t="s">
        <v>295</v>
      </c>
      <c r="F19" s="36" t="s">
        <v>296</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23">
        <f t="shared" si="1"/>
        <v>0</v>
      </c>
      <c r="AM19" s="24">
        <f t="shared" si="2"/>
        <v>0</v>
      </c>
      <c r="AN19" s="23">
        <f t="shared" si="3"/>
        <v>0</v>
      </c>
    </row>
    <row r="20" ht="15.75" customHeight="1">
      <c r="A20" s="25"/>
      <c r="B20" s="35" t="s">
        <v>297</v>
      </c>
      <c r="C20" s="21">
        <v>2.0</v>
      </c>
      <c r="D20" s="36" t="s">
        <v>298</v>
      </c>
      <c r="E20" s="36" t="s">
        <v>299</v>
      </c>
      <c r="F20" s="36" t="s">
        <v>300</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23">
        <f t="shared" si="1"/>
        <v>0</v>
      </c>
      <c r="AM20" s="24">
        <f t="shared" si="2"/>
        <v>0</v>
      </c>
      <c r="AN20" s="23">
        <f t="shared" si="3"/>
        <v>0</v>
      </c>
    </row>
    <row r="21" ht="15.75" customHeight="1">
      <c r="A21" s="25"/>
      <c r="B21" s="35" t="s">
        <v>301</v>
      </c>
      <c r="C21" s="21">
        <v>3.0</v>
      </c>
      <c r="D21" s="36" t="s">
        <v>302</v>
      </c>
      <c r="E21" s="36" t="s">
        <v>303</v>
      </c>
      <c r="F21" s="36" t="s">
        <v>304</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23">
        <f t="shared" si="1"/>
        <v>0</v>
      </c>
      <c r="AM21" s="24">
        <f t="shared" si="2"/>
        <v>0</v>
      </c>
      <c r="AN21" s="23">
        <f t="shared" si="3"/>
        <v>0</v>
      </c>
    </row>
    <row r="22" ht="15.75" customHeight="1">
      <c r="A22" s="25"/>
      <c r="B22" s="35" t="s">
        <v>305</v>
      </c>
      <c r="C22" s="21">
        <v>4.0</v>
      </c>
      <c r="D22" s="36" t="s">
        <v>306</v>
      </c>
      <c r="E22" s="36" t="s">
        <v>307</v>
      </c>
      <c r="F22" s="36" t="s">
        <v>308</v>
      </c>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23">
        <f t="shared" si="1"/>
        <v>0</v>
      </c>
      <c r="AM22" s="24">
        <f t="shared" si="2"/>
        <v>0</v>
      </c>
      <c r="AN22" s="23">
        <f t="shared" si="3"/>
        <v>0</v>
      </c>
    </row>
    <row r="23" ht="15.75" customHeight="1">
      <c r="A23" s="37" t="s">
        <v>309</v>
      </c>
      <c r="B23" s="36" t="s">
        <v>310</v>
      </c>
      <c r="C23" s="36">
        <v>1.0</v>
      </c>
      <c r="D23" s="38" t="s">
        <v>311</v>
      </c>
      <c r="E23" s="39" t="s">
        <v>312</v>
      </c>
      <c r="F23" s="40" t="s">
        <v>313</v>
      </c>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23">
        <f t="shared" si="1"/>
        <v>0</v>
      </c>
      <c r="AM23" s="24">
        <f t="shared" si="2"/>
        <v>0</v>
      </c>
      <c r="AN23" s="23">
        <f t="shared" si="3"/>
        <v>0</v>
      </c>
    </row>
    <row r="24" ht="15.75" customHeight="1">
      <c r="A24" s="25"/>
      <c r="B24" s="36" t="s">
        <v>314</v>
      </c>
      <c r="C24" s="36">
        <v>2.0</v>
      </c>
      <c r="D24" s="41" t="s">
        <v>315</v>
      </c>
      <c r="E24" s="41" t="s">
        <v>316</v>
      </c>
      <c r="F24" s="41" t="s">
        <v>317</v>
      </c>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23">
        <f t="shared" si="1"/>
        <v>0</v>
      </c>
      <c r="AM24" s="24">
        <f t="shared" si="2"/>
        <v>0</v>
      </c>
      <c r="AN24" s="23">
        <f t="shared" si="3"/>
        <v>0</v>
      </c>
    </row>
    <row r="25" ht="15.75" customHeight="1">
      <c r="A25" s="25"/>
      <c r="B25" s="36" t="s">
        <v>318</v>
      </c>
      <c r="C25" s="36">
        <v>3.0</v>
      </c>
      <c r="D25" s="41" t="s">
        <v>319</v>
      </c>
      <c r="E25" s="39" t="s">
        <v>320</v>
      </c>
      <c r="F25" s="41" t="s">
        <v>321</v>
      </c>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23">
        <f t="shared" si="1"/>
        <v>0</v>
      </c>
      <c r="AM25" s="24">
        <f t="shared" si="2"/>
        <v>0</v>
      </c>
      <c r="AN25" s="23">
        <f t="shared" si="3"/>
        <v>0</v>
      </c>
    </row>
    <row r="26" ht="15.75" customHeight="1">
      <c r="A26" s="26"/>
      <c r="B26" s="36" t="s">
        <v>322</v>
      </c>
      <c r="C26" s="36">
        <v>4.0</v>
      </c>
      <c r="D26" s="36" t="s">
        <v>323</v>
      </c>
      <c r="E26" s="42" t="s">
        <v>324</v>
      </c>
      <c r="F26" s="43" t="s">
        <v>325</v>
      </c>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23">
        <f t="shared" si="1"/>
        <v>0</v>
      </c>
      <c r="AM26" s="24">
        <f t="shared" si="2"/>
        <v>0</v>
      </c>
      <c r="AN26" s="23">
        <f t="shared" si="3"/>
        <v>0</v>
      </c>
    </row>
    <row r="27" ht="15.75" customHeight="1">
      <c r="A27" s="13"/>
      <c r="B27" s="13"/>
      <c r="C27" s="13"/>
      <c r="D27" s="13"/>
      <c r="E27" s="13"/>
      <c r="F27" s="44" t="s">
        <v>134</v>
      </c>
      <c r="G27" s="24">
        <f t="shared" ref="G27:AJ27" si="4">(COUNTIF(G3:G26,"GD")/24)</f>
        <v>0</v>
      </c>
      <c r="H27" s="24">
        <f t="shared" si="4"/>
        <v>0</v>
      </c>
      <c r="I27" s="24">
        <f t="shared" si="4"/>
        <v>0</v>
      </c>
      <c r="J27" s="24">
        <f t="shared" si="4"/>
        <v>0</v>
      </c>
      <c r="K27" s="24">
        <f t="shared" si="4"/>
        <v>0</v>
      </c>
      <c r="L27" s="24">
        <f t="shared" si="4"/>
        <v>0</v>
      </c>
      <c r="M27" s="24">
        <f t="shared" si="4"/>
        <v>0</v>
      </c>
      <c r="N27" s="24">
        <f t="shared" si="4"/>
        <v>0</v>
      </c>
      <c r="O27" s="24">
        <f t="shared" si="4"/>
        <v>0</v>
      </c>
      <c r="P27" s="24">
        <f t="shared" si="4"/>
        <v>0</v>
      </c>
      <c r="Q27" s="24">
        <f t="shared" si="4"/>
        <v>0</v>
      </c>
      <c r="R27" s="24">
        <f t="shared" si="4"/>
        <v>0</v>
      </c>
      <c r="S27" s="24">
        <f t="shared" si="4"/>
        <v>0</v>
      </c>
      <c r="T27" s="24">
        <f t="shared" si="4"/>
        <v>0</v>
      </c>
      <c r="U27" s="24">
        <f t="shared" si="4"/>
        <v>0</v>
      </c>
      <c r="V27" s="24">
        <f t="shared" si="4"/>
        <v>0</v>
      </c>
      <c r="W27" s="24">
        <f t="shared" si="4"/>
        <v>0</v>
      </c>
      <c r="X27" s="24">
        <f t="shared" si="4"/>
        <v>0</v>
      </c>
      <c r="Y27" s="24">
        <f t="shared" si="4"/>
        <v>0</v>
      </c>
      <c r="Z27" s="24">
        <f t="shared" si="4"/>
        <v>0</v>
      </c>
      <c r="AA27" s="24">
        <f t="shared" si="4"/>
        <v>0</v>
      </c>
      <c r="AB27" s="24">
        <f t="shared" si="4"/>
        <v>0</v>
      </c>
      <c r="AC27" s="24">
        <f t="shared" si="4"/>
        <v>0</v>
      </c>
      <c r="AD27" s="24">
        <f t="shared" si="4"/>
        <v>0</v>
      </c>
      <c r="AE27" s="24">
        <f t="shared" si="4"/>
        <v>0</v>
      </c>
      <c r="AF27" s="24">
        <f t="shared" si="4"/>
        <v>0</v>
      </c>
      <c r="AG27" s="24">
        <f t="shared" si="4"/>
        <v>0</v>
      </c>
      <c r="AH27" s="24">
        <f t="shared" si="4"/>
        <v>0</v>
      </c>
      <c r="AI27" s="24">
        <f t="shared" si="4"/>
        <v>0</v>
      </c>
      <c r="AJ27" s="24">
        <f t="shared" si="4"/>
        <v>0</v>
      </c>
      <c r="AK27" s="13"/>
      <c r="AL27" s="13"/>
      <c r="AM27" s="13"/>
      <c r="AN27" s="13"/>
    </row>
    <row r="28" ht="15.75" customHeight="1">
      <c r="A28" s="13"/>
      <c r="B28" s="13"/>
      <c r="C28" s="13"/>
      <c r="D28" s="13"/>
      <c r="E28" s="13"/>
      <c r="F28" s="30" t="s">
        <v>135</v>
      </c>
      <c r="G28" s="24">
        <f t="shared" ref="G28:AJ28" si="5">(COUNTIF(G3:G26,"SU")/24)</f>
        <v>0</v>
      </c>
      <c r="H28" s="24">
        <f t="shared" si="5"/>
        <v>0</v>
      </c>
      <c r="I28" s="24">
        <f t="shared" si="5"/>
        <v>0</v>
      </c>
      <c r="J28" s="24">
        <f t="shared" si="5"/>
        <v>0</v>
      </c>
      <c r="K28" s="24">
        <f t="shared" si="5"/>
        <v>0</v>
      </c>
      <c r="L28" s="24">
        <f t="shared" si="5"/>
        <v>0</v>
      </c>
      <c r="M28" s="24">
        <f t="shared" si="5"/>
        <v>0</v>
      </c>
      <c r="N28" s="24">
        <f t="shared" si="5"/>
        <v>0</v>
      </c>
      <c r="O28" s="24">
        <f t="shared" si="5"/>
        <v>0</v>
      </c>
      <c r="P28" s="24">
        <f t="shared" si="5"/>
        <v>0</v>
      </c>
      <c r="Q28" s="24">
        <f t="shared" si="5"/>
        <v>0</v>
      </c>
      <c r="R28" s="24">
        <f t="shared" si="5"/>
        <v>0</v>
      </c>
      <c r="S28" s="24">
        <f t="shared" si="5"/>
        <v>0</v>
      </c>
      <c r="T28" s="24">
        <f t="shared" si="5"/>
        <v>0</v>
      </c>
      <c r="U28" s="24">
        <f t="shared" si="5"/>
        <v>0</v>
      </c>
      <c r="V28" s="24">
        <f t="shared" si="5"/>
        <v>0</v>
      </c>
      <c r="W28" s="24">
        <f t="shared" si="5"/>
        <v>0</v>
      </c>
      <c r="X28" s="24">
        <f t="shared" si="5"/>
        <v>0</v>
      </c>
      <c r="Y28" s="24">
        <f t="shared" si="5"/>
        <v>0</v>
      </c>
      <c r="Z28" s="24">
        <f t="shared" si="5"/>
        <v>0</v>
      </c>
      <c r="AA28" s="24">
        <f t="shared" si="5"/>
        <v>0</v>
      </c>
      <c r="AB28" s="24">
        <f t="shared" si="5"/>
        <v>0</v>
      </c>
      <c r="AC28" s="24">
        <f t="shared" si="5"/>
        <v>0</v>
      </c>
      <c r="AD28" s="24">
        <f t="shared" si="5"/>
        <v>0</v>
      </c>
      <c r="AE28" s="24">
        <f t="shared" si="5"/>
        <v>0</v>
      </c>
      <c r="AF28" s="24">
        <f t="shared" si="5"/>
        <v>0</v>
      </c>
      <c r="AG28" s="24">
        <f t="shared" si="5"/>
        <v>0</v>
      </c>
      <c r="AH28" s="24">
        <f t="shared" si="5"/>
        <v>0</v>
      </c>
      <c r="AI28" s="24">
        <f t="shared" si="5"/>
        <v>0</v>
      </c>
      <c r="AJ28" s="24">
        <f t="shared" si="5"/>
        <v>0</v>
      </c>
      <c r="AK28" s="13"/>
      <c r="AL28" s="13"/>
      <c r="AM28" s="13"/>
      <c r="AN28" s="13"/>
    </row>
    <row r="29" ht="15.75" customHeight="1">
      <c r="A29" s="13"/>
      <c r="B29" s="13"/>
      <c r="C29" s="13"/>
      <c r="D29" s="13"/>
      <c r="E29" s="13"/>
      <c r="F29" s="30" t="s">
        <v>136</v>
      </c>
      <c r="G29" s="24">
        <f t="shared" ref="G29:AJ29" si="6">(COUNTIF(G3:G26,"WT")/24)</f>
        <v>0</v>
      </c>
      <c r="H29" s="24">
        <f t="shared" si="6"/>
        <v>0</v>
      </c>
      <c r="I29" s="24">
        <f t="shared" si="6"/>
        <v>0</v>
      </c>
      <c r="J29" s="24">
        <f t="shared" si="6"/>
        <v>0</v>
      </c>
      <c r="K29" s="24">
        <f t="shared" si="6"/>
        <v>0</v>
      </c>
      <c r="L29" s="24">
        <f t="shared" si="6"/>
        <v>0</v>
      </c>
      <c r="M29" s="24">
        <f t="shared" si="6"/>
        <v>0</v>
      </c>
      <c r="N29" s="24">
        <f t="shared" si="6"/>
        <v>0</v>
      </c>
      <c r="O29" s="24">
        <f t="shared" si="6"/>
        <v>0</v>
      </c>
      <c r="P29" s="24">
        <f t="shared" si="6"/>
        <v>0</v>
      </c>
      <c r="Q29" s="24">
        <f t="shared" si="6"/>
        <v>0</v>
      </c>
      <c r="R29" s="24">
        <f t="shared" si="6"/>
        <v>0</v>
      </c>
      <c r="S29" s="24">
        <f t="shared" si="6"/>
        <v>0</v>
      </c>
      <c r="T29" s="24">
        <f t="shared" si="6"/>
        <v>0</v>
      </c>
      <c r="U29" s="24">
        <f t="shared" si="6"/>
        <v>0</v>
      </c>
      <c r="V29" s="24">
        <f t="shared" si="6"/>
        <v>0</v>
      </c>
      <c r="W29" s="24">
        <f t="shared" si="6"/>
        <v>0</v>
      </c>
      <c r="X29" s="24">
        <f t="shared" si="6"/>
        <v>0</v>
      </c>
      <c r="Y29" s="24">
        <f t="shared" si="6"/>
        <v>0</v>
      </c>
      <c r="Z29" s="24">
        <f t="shared" si="6"/>
        <v>0</v>
      </c>
      <c r="AA29" s="24">
        <f t="shared" si="6"/>
        <v>0</v>
      </c>
      <c r="AB29" s="24">
        <f t="shared" si="6"/>
        <v>0</v>
      </c>
      <c r="AC29" s="24">
        <f t="shared" si="6"/>
        <v>0</v>
      </c>
      <c r="AD29" s="24">
        <f t="shared" si="6"/>
        <v>0</v>
      </c>
      <c r="AE29" s="24">
        <f t="shared" si="6"/>
        <v>0</v>
      </c>
      <c r="AF29" s="24">
        <f t="shared" si="6"/>
        <v>0</v>
      </c>
      <c r="AG29" s="24">
        <f t="shared" si="6"/>
        <v>0</v>
      </c>
      <c r="AH29" s="24">
        <f t="shared" si="6"/>
        <v>0</v>
      </c>
      <c r="AI29" s="24">
        <f t="shared" si="6"/>
        <v>0</v>
      </c>
      <c r="AJ29" s="24">
        <f t="shared" si="6"/>
        <v>0</v>
      </c>
      <c r="AK29" s="13"/>
      <c r="AL29" s="13"/>
      <c r="AM29" s="13"/>
      <c r="AN29" s="13"/>
    </row>
    <row r="30" ht="15.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row>
    <row r="31"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row>
    <row r="999"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row>
    <row r="1000"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row>
    <row r="1001" ht="15.75" customHeight="1">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c r="AH1001" s="13"/>
      <c r="AI1001" s="13"/>
      <c r="AJ1001" s="13"/>
      <c r="AK1001" s="13"/>
      <c r="AL1001" s="13"/>
      <c r="AM1001" s="13"/>
      <c r="AN1001" s="13"/>
    </row>
    <row r="1002" ht="15.75" customHeight="1">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c r="AF1002" s="13"/>
      <c r="AG1002" s="13"/>
      <c r="AH1002" s="13"/>
      <c r="AI1002" s="13"/>
      <c r="AJ1002" s="13"/>
      <c r="AK1002" s="13"/>
      <c r="AL1002" s="13"/>
      <c r="AM1002" s="13"/>
      <c r="AN1002" s="13"/>
    </row>
    <row r="1003" ht="15.75" customHeight="1">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c r="AC1003" s="13"/>
      <c r="AD1003" s="13"/>
      <c r="AE1003" s="13"/>
      <c r="AF1003" s="13"/>
      <c r="AG1003" s="13"/>
      <c r="AH1003" s="13"/>
      <c r="AI1003" s="13"/>
      <c r="AJ1003" s="13"/>
      <c r="AK1003" s="13"/>
      <c r="AL1003" s="13"/>
      <c r="AM1003" s="13"/>
      <c r="AN1003" s="13"/>
    </row>
    <row r="1004" ht="15.75" customHeight="1">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c r="AB1004" s="13"/>
      <c r="AC1004" s="13"/>
      <c r="AD1004" s="13"/>
      <c r="AE1004" s="13"/>
      <c r="AF1004" s="13"/>
      <c r="AG1004" s="13"/>
      <c r="AH1004" s="13"/>
      <c r="AI1004" s="13"/>
      <c r="AJ1004" s="13"/>
      <c r="AK1004" s="13"/>
      <c r="AL1004" s="13"/>
      <c r="AM1004" s="13"/>
      <c r="AN1004" s="13"/>
    </row>
  </sheetData>
  <mergeCells count="8">
    <mergeCell ref="B1:C1"/>
    <mergeCell ref="E1:F1"/>
    <mergeCell ref="A3:A6"/>
    <mergeCell ref="A7:A10"/>
    <mergeCell ref="A11:A14"/>
    <mergeCell ref="A15:A18"/>
    <mergeCell ref="A19:A22"/>
    <mergeCell ref="A23:A26"/>
  </mergeCells>
  <hyperlinks>
    <hyperlink r:id="rId1" ref="E23"/>
    <hyperlink r:id="rId2" ref="E25"/>
    <hyperlink r:id="rId3" ref="E26"/>
  </hyperlinks>
  <printOptions/>
  <pageMargins bottom="0.75" footer="0.0" header="0.0" left="0.7" right="0.7" top="0.75"/>
  <pageSetup orientation="landscape"/>
  <drawing r:id="rId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 customWidth="1" min="7" max="40" width="12.63"/>
  </cols>
  <sheetData>
    <row r="1" ht="41.25" customHeight="1">
      <c r="A1" s="7"/>
      <c r="B1" s="45" t="s">
        <v>326</v>
      </c>
      <c r="C1" s="9"/>
      <c r="D1" s="10"/>
      <c r="E1" s="11" t="s">
        <v>8</v>
      </c>
      <c r="F1" s="12"/>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ht="90.0" customHeight="1">
      <c r="A2" s="14" t="s">
        <v>9</v>
      </c>
      <c r="B2" s="14" t="s">
        <v>10</v>
      </c>
      <c r="C2" s="15" t="s">
        <v>11</v>
      </c>
      <c r="D2" s="15" t="s">
        <v>12</v>
      </c>
      <c r="E2" s="15" t="s">
        <v>13</v>
      </c>
      <c r="F2" s="16" t="s">
        <v>14</v>
      </c>
      <c r="G2" s="17" t="s">
        <v>15</v>
      </c>
      <c r="H2" s="17" t="s">
        <v>16</v>
      </c>
      <c r="I2" s="17" t="s">
        <v>17</v>
      </c>
      <c r="J2" s="17" t="s">
        <v>18</v>
      </c>
      <c r="K2" s="17" t="s">
        <v>19</v>
      </c>
      <c r="L2" s="17" t="s">
        <v>20</v>
      </c>
      <c r="M2" s="17" t="s">
        <v>21</v>
      </c>
      <c r="N2" s="17" t="s">
        <v>22</v>
      </c>
      <c r="O2" s="17" t="s">
        <v>23</v>
      </c>
      <c r="P2" s="17" t="s">
        <v>24</v>
      </c>
      <c r="Q2" s="17" t="s">
        <v>25</v>
      </c>
      <c r="R2" s="17" t="s">
        <v>26</v>
      </c>
      <c r="S2" s="17" t="s">
        <v>27</v>
      </c>
      <c r="T2" s="17" t="s">
        <v>28</v>
      </c>
      <c r="U2" s="17" t="s">
        <v>29</v>
      </c>
      <c r="V2" s="17" t="s">
        <v>30</v>
      </c>
      <c r="W2" s="17" t="s">
        <v>31</v>
      </c>
      <c r="X2" s="17" t="s">
        <v>32</v>
      </c>
      <c r="Y2" s="17" t="s">
        <v>33</v>
      </c>
      <c r="Z2" s="17" t="s">
        <v>34</v>
      </c>
      <c r="AA2" s="17" t="s">
        <v>35</v>
      </c>
      <c r="AB2" s="17" t="s">
        <v>36</v>
      </c>
      <c r="AC2" s="17" t="s">
        <v>37</v>
      </c>
      <c r="AD2" s="17" t="s">
        <v>38</v>
      </c>
      <c r="AE2" s="17" t="s">
        <v>39</v>
      </c>
      <c r="AF2" s="17" t="s">
        <v>40</v>
      </c>
      <c r="AG2" s="17" t="s">
        <v>41</v>
      </c>
      <c r="AH2" s="17" t="s">
        <v>42</v>
      </c>
      <c r="AI2" s="17" t="s">
        <v>43</v>
      </c>
      <c r="AJ2" s="17" t="s">
        <v>44</v>
      </c>
      <c r="AK2" s="18" t="s">
        <v>45</v>
      </c>
      <c r="AL2" s="18" t="s">
        <v>46</v>
      </c>
      <c r="AM2" s="18" t="s">
        <v>47</v>
      </c>
      <c r="AN2" s="18" t="s">
        <v>48</v>
      </c>
    </row>
    <row r="3" ht="15.75" customHeight="1">
      <c r="A3" s="19" t="s">
        <v>327</v>
      </c>
      <c r="B3" s="20" t="s">
        <v>328</v>
      </c>
      <c r="C3" s="21">
        <v>1.0</v>
      </c>
      <c r="D3" s="21" t="s">
        <v>329</v>
      </c>
      <c r="E3" s="21" t="s">
        <v>330</v>
      </c>
      <c r="F3" s="21" t="s">
        <v>331</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22">
        <v>30.0</v>
      </c>
      <c r="AL3" s="23">
        <f t="shared" ref="AL3:AL26" si="1">(COUNTIF(G3:AJ3,"WT"))/$AK$3</f>
        <v>0</v>
      </c>
      <c r="AM3" s="24">
        <f t="shared" ref="AM3:AM26" si="2">(COUNTIF(G3:AJ3,"SU"))/$AK$3</f>
        <v>0</v>
      </c>
      <c r="AN3" s="23">
        <f t="shared" ref="AN3:AN26" si="3">(COUNTIF(G3:AJ3,"GD"))/$AK$3</f>
        <v>0</v>
      </c>
    </row>
    <row r="4" ht="15.75" customHeight="1">
      <c r="A4" s="25"/>
      <c r="B4" s="20" t="s">
        <v>332</v>
      </c>
      <c r="C4" s="21">
        <v>2.0</v>
      </c>
      <c r="D4" s="21" t="s">
        <v>333</v>
      </c>
      <c r="E4" s="21" t="s">
        <v>334</v>
      </c>
      <c r="F4" s="21" t="s">
        <v>335</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23">
        <f t="shared" si="1"/>
        <v>0</v>
      </c>
      <c r="AM4" s="24">
        <f t="shared" si="2"/>
        <v>0</v>
      </c>
      <c r="AN4" s="23">
        <f t="shared" si="3"/>
        <v>0</v>
      </c>
    </row>
    <row r="5" ht="15.75" customHeight="1">
      <c r="A5" s="25"/>
      <c r="B5" s="20" t="s">
        <v>336</v>
      </c>
      <c r="C5" s="21">
        <v>3.0</v>
      </c>
      <c r="D5" s="21" t="s">
        <v>337</v>
      </c>
      <c r="E5" s="21" t="s">
        <v>338</v>
      </c>
      <c r="F5" s="21" t="s">
        <v>339</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23">
        <f t="shared" si="1"/>
        <v>0</v>
      </c>
      <c r="AM5" s="24">
        <f t="shared" si="2"/>
        <v>0</v>
      </c>
      <c r="AN5" s="23">
        <f t="shared" si="3"/>
        <v>0</v>
      </c>
    </row>
    <row r="6" ht="15.75" customHeight="1">
      <c r="A6" s="26"/>
      <c r="B6" s="20" t="s">
        <v>340</v>
      </c>
      <c r="C6" s="21">
        <v>4.0</v>
      </c>
      <c r="D6" s="21" t="s">
        <v>341</v>
      </c>
      <c r="E6" s="21" t="s">
        <v>342</v>
      </c>
      <c r="F6" s="21" t="s">
        <v>343</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23">
        <f t="shared" si="1"/>
        <v>0</v>
      </c>
      <c r="AM6" s="24">
        <f t="shared" si="2"/>
        <v>0</v>
      </c>
      <c r="AN6" s="23">
        <f t="shared" si="3"/>
        <v>0</v>
      </c>
    </row>
    <row r="7" ht="15.75" customHeight="1">
      <c r="A7" s="27" t="s">
        <v>344</v>
      </c>
      <c r="B7" s="20" t="s">
        <v>345</v>
      </c>
      <c r="C7" s="21">
        <v>1.0</v>
      </c>
      <c r="D7" s="21" t="s">
        <v>346</v>
      </c>
      <c r="E7" s="21" t="s">
        <v>347</v>
      </c>
      <c r="F7" s="21" t="s">
        <v>348</v>
      </c>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23">
        <f t="shared" si="1"/>
        <v>0</v>
      </c>
      <c r="AM7" s="24">
        <f t="shared" si="2"/>
        <v>0</v>
      </c>
      <c r="AN7" s="23">
        <f t="shared" si="3"/>
        <v>0</v>
      </c>
    </row>
    <row r="8" ht="15.75" customHeight="1">
      <c r="A8" s="25"/>
      <c r="B8" s="20" t="s">
        <v>349</v>
      </c>
      <c r="C8" s="21">
        <v>2.0</v>
      </c>
      <c r="D8" s="21" t="s">
        <v>350</v>
      </c>
      <c r="E8" s="21" t="s">
        <v>351</v>
      </c>
      <c r="F8" s="21" t="s">
        <v>352</v>
      </c>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23">
        <f t="shared" si="1"/>
        <v>0</v>
      </c>
      <c r="AM8" s="24">
        <f t="shared" si="2"/>
        <v>0</v>
      </c>
      <c r="AN8" s="23">
        <f t="shared" si="3"/>
        <v>0</v>
      </c>
    </row>
    <row r="9" ht="15.75" customHeight="1">
      <c r="A9" s="25"/>
      <c r="B9" s="20" t="s">
        <v>353</v>
      </c>
      <c r="C9" s="21">
        <v>3.0</v>
      </c>
      <c r="D9" s="21" t="s">
        <v>354</v>
      </c>
      <c r="E9" s="21" t="s">
        <v>355</v>
      </c>
      <c r="F9" s="21" t="s">
        <v>356</v>
      </c>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23">
        <f t="shared" si="1"/>
        <v>0</v>
      </c>
      <c r="AM9" s="24">
        <f t="shared" si="2"/>
        <v>0</v>
      </c>
      <c r="AN9" s="23">
        <f t="shared" si="3"/>
        <v>0</v>
      </c>
    </row>
    <row r="10" ht="15.75" customHeight="1">
      <c r="A10" s="26"/>
      <c r="B10" s="20" t="s">
        <v>357</v>
      </c>
      <c r="C10" s="21">
        <v>4.0</v>
      </c>
      <c r="D10" s="21" t="s">
        <v>358</v>
      </c>
      <c r="E10" s="21" t="s">
        <v>359</v>
      </c>
      <c r="F10" s="21" t="s">
        <v>360</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23">
        <f t="shared" si="1"/>
        <v>0</v>
      </c>
      <c r="AM10" s="24">
        <f t="shared" si="2"/>
        <v>0</v>
      </c>
      <c r="AN10" s="23">
        <f t="shared" si="3"/>
        <v>0</v>
      </c>
    </row>
    <row r="11" ht="15.75" customHeight="1">
      <c r="A11" s="19" t="s">
        <v>361</v>
      </c>
      <c r="B11" s="20" t="s">
        <v>362</v>
      </c>
      <c r="C11" s="21">
        <v>1.0</v>
      </c>
      <c r="D11" s="21" t="s">
        <v>363</v>
      </c>
      <c r="E11" s="21" t="s">
        <v>364</v>
      </c>
      <c r="F11" s="21" t="s">
        <v>365</v>
      </c>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23">
        <f t="shared" si="1"/>
        <v>0</v>
      </c>
      <c r="AM11" s="24">
        <f t="shared" si="2"/>
        <v>0</v>
      </c>
      <c r="AN11" s="23">
        <f t="shared" si="3"/>
        <v>0</v>
      </c>
    </row>
    <row r="12" ht="15.75" customHeight="1">
      <c r="A12" s="25"/>
      <c r="B12" s="20" t="s">
        <v>366</v>
      </c>
      <c r="C12" s="21">
        <v>2.0</v>
      </c>
      <c r="D12" s="21" t="s">
        <v>367</v>
      </c>
      <c r="E12" s="21" t="s">
        <v>368</v>
      </c>
      <c r="F12" s="21" t="s">
        <v>369</v>
      </c>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23">
        <f t="shared" si="1"/>
        <v>0</v>
      </c>
      <c r="AM12" s="24">
        <f t="shared" si="2"/>
        <v>0</v>
      </c>
      <c r="AN12" s="23">
        <f t="shared" si="3"/>
        <v>0</v>
      </c>
    </row>
    <row r="13" ht="15.75" customHeight="1">
      <c r="A13" s="25"/>
      <c r="B13" s="20" t="s">
        <v>370</v>
      </c>
      <c r="C13" s="21">
        <v>3.0</v>
      </c>
      <c r="D13" s="21" t="s">
        <v>371</v>
      </c>
      <c r="E13" s="21" t="s">
        <v>372</v>
      </c>
      <c r="F13" s="21" t="s">
        <v>373</v>
      </c>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23">
        <f t="shared" si="1"/>
        <v>0</v>
      </c>
      <c r="AM13" s="24">
        <f t="shared" si="2"/>
        <v>0</v>
      </c>
      <c r="AN13" s="23">
        <f t="shared" si="3"/>
        <v>0</v>
      </c>
    </row>
    <row r="14" ht="15.75" customHeight="1">
      <c r="A14" s="26"/>
      <c r="B14" s="20" t="s">
        <v>374</v>
      </c>
      <c r="C14" s="21">
        <v>4.0</v>
      </c>
      <c r="D14" s="21" t="s">
        <v>375</v>
      </c>
      <c r="E14" s="21" t="s">
        <v>376</v>
      </c>
      <c r="F14" s="21" t="s">
        <v>377</v>
      </c>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23">
        <f t="shared" si="1"/>
        <v>0</v>
      </c>
      <c r="AM14" s="24">
        <f t="shared" si="2"/>
        <v>0</v>
      </c>
      <c r="AN14" s="23">
        <f t="shared" si="3"/>
        <v>0</v>
      </c>
    </row>
    <row r="15" ht="15.75" customHeight="1">
      <c r="A15" s="46" t="s">
        <v>378</v>
      </c>
      <c r="B15" s="20" t="s">
        <v>379</v>
      </c>
      <c r="C15" s="21">
        <v>1.0</v>
      </c>
      <c r="D15" s="47" t="s">
        <v>380</v>
      </c>
      <c r="E15" s="21" t="s">
        <v>381</v>
      </c>
      <c r="F15" s="21" t="s">
        <v>382</v>
      </c>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23">
        <f t="shared" si="1"/>
        <v>0</v>
      </c>
      <c r="AM15" s="24">
        <f t="shared" si="2"/>
        <v>0</v>
      </c>
      <c r="AN15" s="23">
        <f t="shared" si="3"/>
        <v>0</v>
      </c>
    </row>
    <row r="16" ht="15.75" customHeight="1">
      <c r="A16" s="25"/>
      <c r="B16" s="20" t="s">
        <v>383</v>
      </c>
      <c r="C16" s="21">
        <v>2.0</v>
      </c>
      <c r="D16" s="21" t="s">
        <v>384</v>
      </c>
      <c r="E16" s="21" t="s">
        <v>385</v>
      </c>
      <c r="F16" s="21" t="s">
        <v>386</v>
      </c>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23">
        <f t="shared" si="1"/>
        <v>0</v>
      </c>
      <c r="AM16" s="24">
        <f t="shared" si="2"/>
        <v>0</v>
      </c>
      <c r="AN16" s="23">
        <f t="shared" si="3"/>
        <v>0</v>
      </c>
    </row>
    <row r="17" ht="15.75" customHeight="1">
      <c r="A17" s="25"/>
      <c r="B17" s="20" t="s">
        <v>387</v>
      </c>
      <c r="C17" s="21">
        <v>3.0</v>
      </c>
      <c r="D17" s="21" t="s">
        <v>388</v>
      </c>
      <c r="E17" s="21" t="s">
        <v>389</v>
      </c>
      <c r="F17" s="21" t="s">
        <v>390</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23">
        <f t="shared" si="1"/>
        <v>0</v>
      </c>
      <c r="AM17" s="24">
        <f t="shared" si="2"/>
        <v>0</v>
      </c>
      <c r="AN17" s="23">
        <f t="shared" si="3"/>
        <v>0</v>
      </c>
    </row>
    <row r="18" ht="15.75" customHeight="1">
      <c r="A18" s="26"/>
      <c r="B18" s="20" t="s">
        <v>391</v>
      </c>
      <c r="C18" s="21">
        <v>4.0</v>
      </c>
      <c r="D18" s="21" t="s">
        <v>392</v>
      </c>
      <c r="E18" s="21" t="s">
        <v>393</v>
      </c>
      <c r="F18" s="21" t="s">
        <v>394</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23">
        <f t="shared" si="1"/>
        <v>0</v>
      </c>
      <c r="AM18" s="24">
        <f t="shared" si="2"/>
        <v>0</v>
      </c>
      <c r="AN18" s="23">
        <f t="shared" si="3"/>
        <v>0</v>
      </c>
    </row>
    <row r="19" ht="15.75" customHeight="1">
      <c r="A19" s="19" t="s">
        <v>395</v>
      </c>
      <c r="B19" s="20" t="s">
        <v>396</v>
      </c>
      <c r="C19" s="21">
        <v>1.0</v>
      </c>
      <c r="D19" s="21" t="s">
        <v>397</v>
      </c>
      <c r="E19" s="21" t="s">
        <v>398</v>
      </c>
      <c r="F19" s="21" t="s">
        <v>399</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23">
        <f t="shared" si="1"/>
        <v>0</v>
      </c>
      <c r="AM19" s="24">
        <f t="shared" si="2"/>
        <v>0</v>
      </c>
      <c r="AN19" s="23">
        <f t="shared" si="3"/>
        <v>0</v>
      </c>
    </row>
    <row r="20" ht="15.75" customHeight="1">
      <c r="A20" s="25"/>
      <c r="B20" s="20" t="s">
        <v>400</v>
      </c>
      <c r="C20" s="21">
        <v>2.0</v>
      </c>
      <c r="D20" s="21" t="s">
        <v>401</v>
      </c>
      <c r="E20" s="21" t="s">
        <v>402</v>
      </c>
      <c r="F20" s="21" t="s">
        <v>403</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23">
        <f t="shared" si="1"/>
        <v>0</v>
      </c>
      <c r="AM20" s="24">
        <f t="shared" si="2"/>
        <v>0</v>
      </c>
      <c r="AN20" s="23">
        <f t="shared" si="3"/>
        <v>0</v>
      </c>
    </row>
    <row r="21" ht="15.75" customHeight="1">
      <c r="A21" s="25"/>
      <c r="B21" s="20" t="s">
        <v>404</v>
      </c>
      <c r="C21" s="21">
        <v>3.0</v>
      </c>
      <c r="D21" s="21" t="s">
        <v>405</v>
      </c>
      <c r="E21" s="21" t="s">
        <v>406</v>
      </c>
      <c r="F21" s="21" t="s">
        <v>407</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23">
        <f t="shared" si="1"/>
        <v>0</v>
      </c>
      <c r="AM21" s="24">
        <f t="shared" si="2"/>
        <v>0</v>
      </c>
      <c r="AN21" s="23">
        <f t="shared" si="3"/>
        <v>0</v>
      </c>
    </row>
    <row r="22" ht="15.75" customHeight="1">
      <c r="A22" s="25"/>
      <c r="B22" s="20" t="s">
        <v>408</v>
      </c>
      <c r="C22" s="21">
        <v>4.0</v>
      </c>
      <c r="D22" s="21" t="s">
        <v>409</v>
      </c>
      <c r="E22" s="21" t="s">
        <v>410</v>
      </c>
      <c r="F22" s="21" t="s">
        <v>411</v>
      </c>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23">
        <f t="shared" si="1"/>
        <v>0</v>
      </c>
      <c r="AM22" s="24">
        <f t="shared" si="2"/>
        <v>0</v>
      </c>
      <c r="AN22" s="23">
        <f t="shared" si="3"/>
        <v>0</v>
      </c>
    </row>
    <row r="23" ht="15.75" customHeight="1">
      <c r="A23" s="37" t="s">
        <v>412</v>
      </c>
      <c r="B23" s="48" t="s">
        <v>413</v>
      </c>
      <c r="C23" s="48">
        <v>1.0</v>
      </c>
      <c r="D23" s="48" t="s">
        <v>414</v>
      </c>
      <c r="E23" s="49" t="s">
        <v>415</v>
      </c>
      <c r="F23" s="48" t="s">
        <v>416</v>
      </c>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23">
        <f t="shared" si="1"/>
        <v>0</v>
      </c>
      <c r="AM23" s="24">
        <f t="shared" si="2"/>
        <v>0</v>
      </c>
      <c r="AN23" s="23">
        <f t="shared" si="3"/>
        <v>0</v>
      </c>
    </row>
    <row r="24" ht="15.75" customHeight="1">
      <c r="A24" s="25"/>
      <c r="B24" s="50" t="s">
        <v>417</v>
      </c>
      <c r="C24" s="51">
        <v>2.0</v>
      </c>
      <c r="D24" s="48" t="s">
        <v>418</v>
      </c>
      <c r="E24" s="43" t="s">
        <v>419</v>
      </c>
      <c r="F24" s="42" t="s">
        <v>420</v>
      </c>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23">
        <f t="shared" si="1"/>
        <v>0</v>
      </c>
      <c r="AM24" s="24">
        <f t="shared" si="2"/>
        <v>0</v>
      </c>
      <c r="AN24" s="23">
        <f t="shared" si="3"/>
        <v>0</v>
      </c>
    </row>
    <row r="25" ht="15.75" customHeight="1">
      <c r="A25" s="25"/>
      <c r="B25" s="52" t="s">
        <v>421</v>
      </c>
      <c r="C25" s="52">
        <v>3.0</v>
      </c>
      <c r="D25" s="36" t="s">
        <v>422</v>
      </c>
      <c r="E25" s="42" t="s">
        <v>423</v>
      </c>
      <c r="F25" s="42" t="s">
        <v>424</v>
      </c>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23">
        <f t="shared" si="1"/>
        <v>0</v>
      </c>
      <c r="AM25" s="24">
        <f t="shared" si="2"/>
        <v>0</v>
      </c>
      <c r="AN25" s="23">
        <f t="shared" si="3"/>
        <v>0</v>
      </c>
    </row>
    <row r="26" ht="15.75" customHeight="1">
      <c r="A26" s="26"/>
      <c r="B26" s="51" t="s">
        <v>425</v>
      </c>
      <c r="C26" s="51">
        <v>4.0</v>
      </c>
      <c r="D26" s="48" t="s">
        <v>426</v>
      </c>
      <c r="E26" s="48" t="s">
        <v>427</v>
      </c>
      <c r="F26" s="48" t="s">
        <v>428</v>
      </c>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23">
        <f t="shared" si="1"/>
        <v>0</v>
      </c>
      <c r="AM26" s="24">
        <f t="shared" si="2"/>
        <v>0</v>
      </c>
      <c r="AN26" s="23">
        <f t="shared" si="3"/>
        <v>0</v>
      </c>
    </row>
    <row r="27" ht="15.75" customHeight="1">
      <c r="A27" s="13"/>
      <c r="B27" s="13"/>
      <c r="C27" s="13"/>
      <c r="D27" s="13"/>
      <c r="E27" s="13"/>
      <c r="F27" s="44" t="s">
        <v>134</v>
      </c>
      <c r="G27" s="24">
        <f t="shared" ref="G27:AJ27" si="4">(COUNTIF(G3:G26,"GD")/24)</f>
        <v>0</v>
      </c>
      <c r="H27" s="24">
        <f t="shared" si="4"/>
        <v>0</v>
      </c>
      <c r="I27" s="24">
        <f t="shared" si="4"/>
        <v>0</v>
      </c>
      <c r="J27" s="24">
        <f t="shared" si="4"/>
        <v>0</v>
      </c>
      <c r="K27" s="24">
        <f t="shared" si="4"/>
        <v>0</v>
      </c>
      <c r="L27" s="24">
        <f t="shared" si="4"/>
        <v>0</v>
      </c>
      <c r="M27" s="24">
        <f t="shared" si="4"/>
        <v>0</v>
      </c>
      <c r="N27" s="24">
        <f t="shared" si="4"/>
        <v>0</v>
      </c>
      <c r="O27" s="24">
        <f t="shared" si="4"/>
        <v>0</v>
      </c>
      <c r="P27" s="24">
        <f t="shared" si="4"/>
        <v>0</v>
      </c>
      <c r="Q27" s="24">
        <f t="shared" si="4"/>
        <v>0</v>
      </c>
      <c r="R27" s="24">
        <f t="shared" si="4"/>
        <v>0</v>
      </c>
      <c r="S27" s="24">
        <f t="shared" si="4"/>
        <v>0</v>
      </c>
      <c r="T27" s="24">
        <f t="shared" si="4"/>
        <v>0</v>
      </c>
      <c r="U27" s="24">
        <f t="shared" si="4"/>
        <v>0</v>
      </c>
      <c r="V27" s="24">
        <f t="shared" si="4"/>
        <v>0</v>
      </c>
      <c r="W27" s="24">
        <f t="shared" si="4"/>
        <v>0</v>
      </c>
      <c r="X27" s="24">
        <f t="shared" si="4"/>
        <v>0</v>
      </c>
      <c r="Y27" s="24">
        <f t="shared" si="4"/>
        <v>0</v>
      </c>
      <c r="Z27" s="24">
        <f t="shared" si="4"/>
        <v>0</v>
      </c>
      <c r="AA27" s="24">
        <f t="shared" si="4"/>
        <v>0</v>
      </c>
      <c r="AB27" s="24">
        <f t="shared" si="4"/>
        <v>0</v>
      </c>
      <c r="AC27" s="24">
        <f t="shared" si="4"/>
        <v>0</v>
      </c>
      <c r="AD27" s="24">
        <f t="shared" si="4"/>
        <v>0</v>
      </c>
      <c r="AE27" s="24">
        <f t="shared" si="4"/>
        <v>0</v>
      </c>
      <c r="AF27" s="24">
        <f t="shared" si="4"/>
        <v>0</v>
      </c>
      <c r="AG27" s="24">
        <f t="shared" si="4"/>
        <v>0</v>
      </c>
      <c r="AH27" s="24">
        <f t="shared" si="4"/>
        <v>0</v>
      </c>
      <c r="AI27" s="24">
        <f t="shared" si="4"/>
        <v>0</v>
      </c>
      <c r="AJ27" s="24">
        <f t="shared" si="4"/>
        <v>0</v>
      </c>
      <c r="AK27" s="13"/>
      <c r="AL27" s="13"/>
      <c r="AM27" s="13"/>
      <c r="AN27" s="13"/>
    </row>
    <row r="28" ht="15.75" customHeight="1">
      <c r="A28" s="13"/>
      <c r="B28" s="13"/>
      <c r="C28" s="13"/>
      <c r="D28" s="13"/>
      <c r="E28" s="13"/>
      <c r="F28" s="30" t="s">
        <v>135</v>
      </c>
      <c r="G28" s="24">
        <f t="shared" ref="G28:AJ28" si="5">(COUNTIF(G3:G26,"SU")/24)</f>
        <v>0</v>
      </c>
      <c r="H28" s="24">
        <f t="shared" si="5"/>
        <v>0</v>
      </c>
      <c r="I28" s="24">
        <f t="shared" si="5"/>
        <v>0</v>
      </c>
      <c r="J28" s="24">
        <f t="shared" si="5"/>
        <v>0</v>
      </c>
      <c r="K28" s="24">
        <f t="shared" si="5"/>
        <v>0</v>
      </c>
      <c r="L28" s="24">
        <f t="shared" si="5"/>
        <v>0</v>
      </c>
      <c r="M28" s="24">
        <f t="shared" si="5"/>
        <v>0</v>
      </c>
      <c r="N28" s="24">
        <f t="shared" si="5"/>
        <v>0</v>
      </c>
      <c r="O28" s="24">
        <f t="shared" si="5"/>
        <v>0</v>
      </c>
      <c r="P28" s="24">
        <f t="shared" si="5"/>
        <v>0</v>
      </c>
      <c r="Q28" s="24">
        <f t="shared" si="5"/>
        <v>0</v>
      </c>
      <c r="R28" s="24">
        <f t="shared" si="5"/>
        <v>0</v>
      </c>
      <c r="S28" s="24">
        <f t="shared" si="5"/>
        <v>0</v>
      </c>
      <c r="T28" s="24">
        <f t="shared" si="5"/>
        <v>0</v>
      </c>
      <c r="U28" s="24">
        <f t="shared" si="5"/>
        <v>0</v>
      </c>
      <c r="V28" s="24">
        <f t="shared" si="5"/>
        <v>0</v>
      </c>
      <c r="W28" s="24">
        <f t="shared" si="5"/>
        <v>0</v>
      </c>
      <c r="X28" s="24">
        <f t="shared" si="5"/>
        <v>0</v>
      </c>
      <c r="Y28" s="24">
        <f t="shared" si="5"/>
        <v>0</v>
      </c>
      <c r="Z28" s="24">
        <f t="shared" si="5"/>
        <v>0</v>
      </c>
      <c r="AA28" s="24">
        <f t="shared" si="5"/>
        <v>0</v>
      </c>
      <c r="AB28" s="24">
        <f t="shared" si="5"/>
        <v>0</v>
      </c>
      <c r="AC28" s="24">
        <f t="shared" si="5"/>
        <v>0</v>
      </c>
      <c r="AD28" s="24">
        <f t="shared" si="5"/>
        <v>0</v>
      </c>
      <c r="AE28" s="24">
        <f t="shared" si="5"/>
        <v>0</v>
      </c>
      <c r="AF28" s="24">
        <f t="shared" si="5"/>
        <v>0</v>
      </c>
      <c r="AG28" s="24">
        <f t="shared" si="5"/>
        <v>0</v>
      </c>
      <c r="AH28" s="24">
        <f t="shared" si="5"/>
        <v>0</v>
      </c>
      <c r="AI28" s="24">
        <f t="shared" si="5"/>
        <v>0</v>
      </c>
      <c r="AJ28" s="24">
        <f t="shared" si="5"/>
        <v>0</v>
      </c>
      <c r="AK28" s="13"/>
      <c r="AL28" s="13"/>
      <c r="AM28" s="13"/>
      <c r="AN28" s="13"/>
    </row>
    <row r="29" ht="15.75" customHeight="1">
      <c r="A29" s="13"/>
      <c r="B29" s="13"/>
      <c r="C29" s="13"/>
      <c r="D29" s="13"/>
      <c r="E29" s="13"/>
      <c r="F29" s="30" t="s">
        <v>136</v>
      </c>
      <c r="G29" s="24">
        <f t="shared" ref="G29:AJ29" si="6">(COUNTIF(G3:G26,"WT")/24)</f>
        <v>0</v>
      </c>
      <c r="H29" s="24">
        <f t="shared" si="6"/>
        <v>0</v>
      </c>
      <c r="I29" s="24">
        <f t="shared" si="6"/>
        <v>0</v>
      </c>
      <c r="J29" s="24">
        <f t="shared" si="6"/>
        <v>0</v>
      </c>
      <c r="K29" s="24">
        <f t="shared" si="6"/>
        <v>0</v>
      </c>
      <c r="L29" s="24">
        <f t="shared" si="6"/>
        <v>0</v>
      </c>
      <c r="M29" s="24">
        <f t="shared" si="6"/>
        <v>0</v>
      </c>
      <c r="N29" s="24">
        <f t="shared" si="6"/>
        <v>0</v>
      </c>
      <c r="O29" s="24">
        <f t="shared" si="6"/>
        <v>0</v>
      </c>
      <c r="P29" s="24">
        <f t="shared" si="6"/>
        <v>0</v>
      </c>
      <c r="Q29" s="24">
        <f t="shared" si="6"/>
        <v>0</v>
      </c>
      <c r="R29" s="24">
        <f t="shared" si="6"/>
        <v>0</v>
      </c>
      <c r="S29" s="24">
        <f t="shared" si="6"/>
        <v>0</v>
      </c>
      <c r="T29" s="24">
        <f t="shared" si="6"/>
        <v>0</v>
      </c>
      <c r="U29" s="24">
        <f t="shared" si="6"/>
        <v>0</v>
      </c>
      <c r="V29" s="24">
        <f t="shared" si="6"/>
        <v>0</v>
      </c>
      <c r="W29" s="24">
        <f t="shared" si="6"/>
        <v>0</v>
      </c>
      <c r="X29" s="24">
        <f t="shared" si="6"/>
        <v>0</v>
      </c>
      <c r="Y29" s="24">
        <f t="shared" si="6"/>
        <v>0</v>
      </c>
      <c r="Z29" s="24">
        <f t="shared" si="6"/>
        <v>0</v>
      </c>
      <c r="AA29" s="24">
        <f t="shared" si="6"/>
        <v>0</v>
      </c>
      <c r="AB29" s="24">
        <f t="shared" si="6"/>
        <v>0</v>
      </c>
      <c r="AC29" s="24">
        <f t="shared" si="6"/>
        <v>0</v>
      </c>
      <c r="AD29" s="24">
        <f t="shared" si="6"/>
        <v>0</v>
      </c>
      <c r="AE29" s="24">
        <f t="shared" si="6"/>
        <v>0</v>
      </c>
      <c r="AF29" s="24">
        <f t="shared" si="6"/>
        <v>0</v>
      </c>
      <c r="AG29" s="24">
        <f t="shared" si="6"/>
        <v>0</v>
      </c>
      <c r="AH29" s="24">
        <f t="shared" si="6"/>
        <v>0</v>
      </c>
      <c r="AI29" s="24">
        <f t="shared" si="6"/>
        <v>0</v>
      </c>
      <c r="AJ29" s="24">
        <f t="shared" si="6"/>
        <v>0</v>
      </c>
      <c r="AK29" s="13"/>
      <c r="AL29" s="13"/>
      <c r="AM29" s="13"/>
      <c r="AN29" s="13"/>
    </row>
    <row r="30" ht="15.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row>
    <row r="31"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row>
    <row r="999"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row>
    <row r="1000"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row>
    <row r="1001" ht="15.75" customHeight="1">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c r="AH1001" s="13"/>
      <c r="AI1001" s="13"/>
      <c r="AJ1001" s="13"/>
      <c r="AK1001" s="13"/>
      <c r="AL1001" s="13"/>
      <c r="AM1001" s="13"/>
      <c r="AN1001" s="13"/>
    </row>
    <row r="1002" ht="15.75" customHeight="1">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c r="AF1002" s="13"/>
      <c r="AG1002" s="13"/>
      <c r="AH1002" s="13"/>
      <c r="AI1002" s="13"/>
      <c r="AJ1002" s="13"/>
      <c r="AK1002" s="13"/>
      <c r="AL1002" s="13"/>
      <c r="AM1002" s="13"/>
      <c r="AN1002" s="13"/>
    </row>
    <row r="1003" ht="15.75" customHeight="1">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c r="AC1003" s="13"/>
      <c r="AD1003" s="13"/>
      <c r="AE1003" s="13"/>
      <c r="AF1003" s="13"/>
      <c r="AG1003" s="13"/>
      <c r="AH1003" s="13"/>
      <c r="AI1003" s="13"/>
      <c r="AJ1003" s="13"/>
      <c r="AK1003" s="13"/>
      <c r="AL1003" s="13"/>
      <c r="AM1003" s="13"/>
      <c r="AN1003" s="13"/>
    </row>
    <row r="1004" ht="15.75" customHeight="1">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c r="AB1004" s="13"/>
      <c r="AC1004" s="13"/>
      <c r="AD1004" s="13"/>
      <c r="AE1004" s="13"/>
      <c r="AF1004" s="13"/>
      <c r="AG1004" s="13"/>
      <c r="AH1004" s="13"/>
      <c r="AI1004" s="13"/>
      <c r="AJ1004" s="13"/>
      <c r="AK1004" s="13"/>
      <c r="AL1004" s="13"/>
      <c r="AM1004" s="13"/>
      <c r="AN1004" s="13"/>
    </row>
  </sheetData>
  <mergeCells count="8">
    <mergeCell ref="B1:C1"/>
    <mergeCell ref="E1:F1"/>
    <mergeCell ref="A3:A6"/>
    <mergeCell ref="A7:A10"/>
    <mergeCell ref="A11:A14"/>
    <mergeCell ref="A15:A18"/>
    <mergeCell ref="A19:A22"/>
    <mergeCell ref="A23:A26"/>
  </mergeCells>
  <hyperlinks>
    <hyperlink r:id="rId1" ref="F24"/>
    <hyperlink r:id="rId2" ref="E25"/>
    <hyperlink r:id="rId3" ref="F25"/>
  </hyperlinks>
  <printOptions/>
  <pageMargins bottom="0.75" footer="0.0" header="0.0" left="0.7" right="0.7" top="0.75"/>
  <pageSetup orientation="landscape"/>
  <drawing r:id="rId4"/>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 customWidth="1" min="7" max="40" width="12.63"/>
  </cols>
  <sheetData>
    <row r="1" ht="40.5" customHeight="1">
      <c r="A1" s="7"/>
      <c r="B1" s="45" t="s">
        <v>429</v>
      </c>
      <c r="C1" s="9"/>
      <c r="D1" s="10"/>
      <c r="E1" s="11" t="s">
        <v>8</v>
      </c>
      <c r="F1" s="12"/>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ht="90.0" customHeight="1">
      <c r="A2" s="14" t="s">
        <v>9</v>
      </c>
      <c r="B2" s="14" t="s">
        <v>10</v>
      </c>
      <c r="C2" s="15" t="s">
        <v>11</v>
      </c>
      <c r="D2" s="15" t="s">
        <v>12</v>
      </c>
      <c r="E2" s="15" t="s">
        <v>13</v>
      </c>
      <c r="F2" s="16" t="s">
        <v>14</v>
      </c>
      <c r="G2" s="17" t="s">
        <v>15</v>
      </c>
      <c r="H2" s="17" t="s">
        <v>16</v>
      </c>
      <c r="I2" s="17" t="s">
        <v>17</v>
      </c>
      <c r="J2" s="17" t="s">
        <v>18</v>
      </c>
      <c r="K2" s="17" t="s">
        <v>19</v>
      </c>
      <c r="L2" s="17" t="s">
        <v>20</v>
      </c>
      <c r="M2" s="17" t="s">
        <v>21</v>
      </c>
      <c r="N2" s="17" t="s">
        <v>22</v>
      </c>
      <c r="O2" s="17" t="s">
        <v>23</v>
      </c>
      <c r="P2" s="17" t="s">
        <v>24</v>
      </c>
      <c r="Q2" s="17" t="s">
        <v>25</v>
      </c>
      <c r="R2" s="17" t="s">
        <v>26</v>
      </c>
      <c r="S2" s="17" t="s">
        <v>27</v>
      </c>
      <c r="T2" s="17" t="s">
        <v>28</v>
      </c>
      <c r="U2" s="17" t="s">
        <v>29</v>
      </c>
      <c r="V2" s="17" t="s">
        <v>30</v>
      </c>
      <c r="W2" s="17" t="s">
        <v>31</v>
      </c>
      <c r="X2" s="17" t="s">
        <v>32</v>
      </c>
      <c r="Y2" s="17" t="s">
        <v>33</v>
      </c>
      <c r="Z2" s="17" t="s">
        <v>34</v>
      </c>
      <c r="AA2" s="17" t="s">
        <v>35</v>
      </c>
      <c r="AB2" s="17" t="s">
        <v>36</v>
      </c>
      <c r="AC2" s="17" t="s">
        <v>37</v>
      </c>
      <c r="AD2" s="17" t="s">
        <v>38</v>
      </c>
      <c r="AE2" s="17" t="s">
        <v>39</v>
      </c>
      <c r="AF2" s="17" t="s">
        <v>40</v>
      </c>
      <c r="AG2" s="17" t="s">
        <v>41</v>
      </c>
      <c r="AH2" s="17" t="s">
        <v>42</v>
      </c>
      <c r="AI2" s="17" t="s">
        <v>43</v>
      </c>
      <c r="AJ2" s="17" t="s">
        <v>44</v>
      </c>
      <c r="AK2" s="18" t="s">
        <v>45</v>
      </c>
      <c r="AL2" s="18" t="s">
        <v>46</v>
      </c>
      <c r="AM2" s="18" t="s">
        <v>47</v>
      </c>
      <c r="AN2" s="18" t="s">
        <v>48</v>
      </c>
    </row>
    <row r="3" ht="15.75" customHeight="1">
      <c r="A3" s="19" t="s">
        <v>430</v>
      </c>
      <c r="B3" s="20" t="s">
        <v>431</v>
      </c>
      <c r="C3" s="21">
        <v>1.0</v>
      </c>
      <c r="D3" s="21" t="s">
        <v>432</v>
      </c>
      <c r="E3" s="21" t="s">
        <v>433</v>
      </c>
      <c r="F3" s="21" t="s">
        <v>434</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22">
        <v>30.0</v>
      </c>
      <c r="AL3" s="23">
        <f t="shared" ref="AL3:AL26" si="1">(COUNTIF(G3:AJ3,"WT"))/$AK$3</f>
        <v>0</v>
      </c>
      <c r="AM3" s="24">
        <f t="shared" ref="AM3:AM26" si="2">(COUNTIF(G3:AJ3,"SU"))/$AK$3</f>
        <v>0</v>
      </c>
      <c r="AN3" s="23">
        <f t="shared" ref="AN3:AN26" si="3">(COUNTIF(G3:AJ3,"GD"))/$AK$3</f>
        <v>0</v>
      </c>
    </row>
    <row r="4" ht="15.75" customHeight="1">
      <c r="A4" s="25"/>
      <c r="B4" s="20" t="s">
        <v>435</v>
      </c>
      <c r="C4" s="21">
        <v>2.0</v>
      </c>
      <c r="D4" s="21" t="s">
        <v>436</v>
      </c>
      <c r="E4" s="21" t="s">
        <v>437</v>
      </c>
      <c r="F4" s="21" t="s">
        <v>438</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23">
        <f t="shared" si="1"/>
        <v>0</v>
      </c>
      <c r="AM4" s="24">
        <f t="shared" si="2"/>
        <v>0</v>
      </c>
      <c r="AN4" s="23">
        <f t="shared" si="3"/>
        <v>0</v>
      </c>
    </row>
    <row r="5" ht="15.75" customHeight="1">
      <c r="A5" s="25"/>
      <c r="B5" s="20" t="s">
        <v>439</v>
      </c>
      <c r="C5" s="21">
        <v>3.0</v>
      </c>
      <c r="D5" s="47" t="s">
        <v>440</v>
      </c>
      <c r="E5" s="21" t="s">
        <v>441</v>
      </c>
      <c r="F5" s="21" t="s">
        <v>442</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23">
        <f t="shared" si="1"/>
        <v>0</v>
      </c>
      <c r="AM5" s="24">
        <f t="shared" si="2"/>
        <v>0</v>
      </c>
      <c r="AN5" s="23">
        <f t="shared" si="3"/>
        <v>0</v>
      </c>
    </row>
    <row r="6" ht="15.75" customHeight="1">
      <c r="A6" s="26"/>
      <c r="B6" s="20" t="s">
        <v>443</v>
      </c>
      <c r="C6" s="21">
        <v>4.0</v>
      </c>
      <c r="D6" s="21" t="s">
        <v>444</v>
      </c>
      <c r="E6" s="21" t="s">
        <v>445</v>
      </c>
      <c r="F6" s="21" t="s">
        <v>446</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23">
        <f t="shared" si="1"/>
        <v>0</v>
      </c>
      <c r="AM6" s="24">
        <f t="shared" si="2"/>
        <v>0</v>
      </c>
      <c r="AN6" s="23">
        <f t="shared" si="3"/>
        <v>0</v>
      </c>
    </row>
    <row r="7" ht="15.75" customHeight="1">
      <c r="A7" s="53" t="s">
        <v>447</v>
      </c>
      <c r="B7" s="20" t="s">
        <v>448</v>
      </c>
      <c r="C7" s="21">
        <v>1.0</v>
      </c>
      <c r="D7" s="21" t="s">
        <v>449</v>
      </c>
      <c r="E7" s="21" t="s">
        <v>450</v>
      </c>
      <c r="F7" s="21" t="s">
        <v>451</v>
      </c>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23">
        <f t="shared" si="1"/>
        <v>0</v>
      </c>
      <c r="AM7" s="24">
        <f t="shared" si="2"/>
        <v>0</v>
      </c>
      <c r="AN7" s="23">
        <f t="shared" si="3"/>
        <v>0</v>
      </c>
    </row>
    <row r="8" ht="84.0" customHeight="1">
      <c r="A8" s="54"/>
      <c r="B8" s="20" t="s">
        <v>452</v>
      </c>
      <c r="C8" s="21">
        <v>2.0</v>
      </c>
      <c r="D8" s="21" t="s">
        <v>453</v>
      </c>
      <c r="E8" s="21" t="s">
        <v>454</v>
      </c>
      <c r="F8" s="21" t="s">
        <v>455</v>
      </c>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23">
        <f t="shared" si="1"/>
        <v>0</v>
      </c>
      <c r="AM8" s="24">
        <f t="shared" si="2"/>
        <v>0</v>
      </c>
      <c r="AN8" s="23">
        <f t="shared" si="3"/>
        <v>0</v>
      </c>
    </row>
    <row r="9" ht="15.75" customHeight="1">
      <c r="A9" s="54"/>
      <c r="B9" s="20" t="s">
        <v>456</v>
      </c>
      <c r="C9" s="21">
        <v>3.0</v>
      </c>
      <c r="D9" s="21" t="s">
        <v>457</v>
      </c>
      <c r="E9" s="21" t="s">
        <v>458</v>
      </c>
      <c r="F9" s="21" t="s">
        <v>459</v>
      </c>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23">
        <f t="shared" si="1"/>
        <v>0</v>
      </c>
      <c r="AM9" s="24">
        <f t="shared" si="2"/>
        <v>0</v>
      </c>
      <c r="AN9" s="23">
        <f t="shared" si="3"/>
        <v>0</v>
      </c>
    </row>
    <row r="10" ht="15.75" customHeight="1">
      <c r="A10" s="55"/>
      <c r="B10" s="20" t="s">
        <v>460</v>
      </c>
      <c r="C10" s="21">
        <v>4.0</v>
      </c>
      <c r="D10" s="21" t="s">
        <v>461</v>
      </c>
      <c r="E10" s="21" t="s">
        <v>462</v>
      </c>
      <c r="F10" s="21" t="s">
        <v>463</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23">
        <f t="shared" si="1"/>
        <v>0</v>
      </c>
      <c r="AM10" s="24">
        <f t="shared" si="2"/>
        <v>0</v>
      </c>
      <c r="AN10" s="23">
        <f t="shared" si="3"/>
        <v>0</v>
      </c>
    </row>
    <row r="11" ht="15.75" customHeight="1">
      <c r="A11" s="19" t="s">
        <v>464</v>
      </c>
      <c r="B11" s="20" t="s">
        <v>465</v>
      </c>
      <c r="C11" s="21">
        <v>1.0</v>
      </c>
      <c r="D11" s="21" t="s">
        <v>466</v>
      </c>
      <c r="E11" s="21" t="s">
        <v>467</v>
      </c>
      <c r="F11" s="21" t="s">
        <v>468</v>
      </c>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23">
        <f t="shared" si="1"/>
        <v>0</v>
      </c>
      <c r="AM11" s="24">
        <f t="shared" si="2"/>
        <v>0</v>
      </c>
      <c r="AN11" s="23">
        <f t="shared" si="3"/>
        <v>0</v>
      </c>
    </row>
    <row r="12" ht="15.75" customHeight="1">
      <c r="A12" s="25"/>
      <c r="B12" s="20" t="s">
        <v>469</v>
      </c>
      <c r="C12" s="21">
        <v>2.0</v>
      </c>
      <c r="D12" s="21" t="s">
        <v>470</v>
      </c>
      <c r="E12" s="21" t="s">
        <v>471</v>
      </c>
      <c r="F12" s="21" t="s">
        <v>472</v>
      </c>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23">
        <f t="shared" si="1"/>
        <v>0</v>
      </c>
      <c r="AM12" s="24">
        <f t="shared" si="2"/>
        <v>0</v>
      </c>
      <c r="AN12" s="23">
        <f t="shared" si="3"/>
        <v>0</v>
      </c>
    </row>
    <row r="13" ht="15.75" customHeight="1">
      <c r="A13" s="25"/>
      <c r="B13" s="20" t="s">
        <v>473</v>
      </c>
      <c r="C13" s="21">
        <v>3.0</v>
      </c>
      <c r="D13" s="21" t="s">
        <v>474</v>
      </c>
      <c r="E13" s="21" t="s">
        <v>475</v>
      </c>
      <c r="F13" s="21" t="s">
        <v>476</v>
      </c>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23">
        <f t="shared" si="1"/>
        <v>0</v>
      </c>
      <c r="AM13" s="24">
        <f t="shared" si="2"/>
        <v>0</v>
      </c>
      <c r="AN13" s="23">
        <f t="shared" si="3"/>
        <v>0</v>
      </c>
    </row>
    <row r="14" ht="15.75" customHeight="1">
      <c r="A14" s="26"/>
      <c r="B14" s="20" t="s">
        <v>477</v>
      </c>
      <c r="C14" s="21">
        <v>4.0</v>
      </c>
      <c r="D14" s="21" t="s">
        <v>478</v>
      </c>
      <c r="E14" s="21" t="s">
        <v>479</v>
      </c>
      <c r="F14" s="21" t="s">
        <v>480</v>
      </c>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23">
        <f t="shared" si="1"/>
        <v>0</v>
      </c>
      <c r="AM14" s="24">
        <f t="shared" si="2"/>
        <v>0</v>
      </c>
      <c r="AN14" s="23">
        <f t="shared" si="3"/>
        <v>0</v>
      </c>
    </row>
    <row r="15" ht="15.75" customHeight="1">
      <c r="A15" s="27" t="s">
        <v>481</v>
      </c>
      <c r="B15" s="20" t="s">
        <v>482</v>
      </c>
      <c r="C15" s="21">
        <v>1.0</v>
      </c>
      <c r="D15" s="21" t="s">
        <v>483</v>
      </c>
      <c r="E15" s="21" t="s">
        <v>484</v>
      </c>
      <c r="F15" s="21" t="s">
        <v>485</v>
      </c>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23">
        <f t="shared" si="1"/>
        <v>0</v>
      </c>
      <c r="AM15" s="24">
        <f t="shared" si="2"/>
        <v>0</v>
      </c>
      <c r="AN15" s="23">
        <f t="shared" si="3"/>
        <v>0</v>
      </c>
    </row>
    <row r="16" ht="15.75" customHeight="1">
      <c r="A16" s="25"/>
      <c r="B16" s="20" t="s">
        <v>486</v>
      </c>
      <c r="C16" s="21">
        <v>2.0</v>
      </c>
      <c r="D16" s="21" t="s">
        <v>487</v>
      </c>
      <c r="E16" s="21" t="s">
        <v>488</v>
      </c>
      <c r="F16" s="21" t="s">
        <v>489</v>
      </c>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23">
        <f t="shared" si="1"/>
        <v>0</v>
      </c>
      <c r="AM16" s="24">
        <f t="shared" si="2"/>
        <v>0</v>
      </c>
      <c r="AN16" s="23">
        <f t="shared" si="3"/>
        <v>0</v>
      </c>
    </row>
    <row r="17" ht="15.75" customHeight="1">
      <c r="A17" s="25"/>
      <c r="B17" s="20" t="s">
        <v>490</v>
      </c>
      <c r="C17" s="21">
        <v>3.0</v>
      </c>
      <c r="D17" s="21" t="s">
        <v>491</v>
      </c>
      <c r="E17" s="21" t="s">
        <v>492</v>
      </c>
      <c r="F17" s="21" t="s">
        <v>493</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23">
        <f t="shared" si="1"/>
        <v>0</v>
      </c>
      <c r="AM17" s="24">
        <f t="shared" si="2"/>
        <v>0</v>
      </c>
      <c r="AN17" s="23">
        <f t="shared" si="3"/>
        <v>0</v>
      </c>
    </row>
    <row r="18" ht="15.75" customHeight="1">
      <c r="A18" s="26"/>
      <c r="B18" s="20" t="s">
        <v>494</v>
      </c>
      <c r="C18" s="21">
        <v>4.0</v>
      </c>
      <c r="D18" s="21" t="s">
        <v>495</v>
      </c>
      <c r="E18" s="21" t="s">
        <v>496</v>
      </c>
      <c r="F18" s="21" t="s">
        <v>497</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23">
        <f t="shared" si="1"/>
        <v>0</v>
      </c>
      <c r="AM18" s="24">
        <f t="shared" si="2"/>
        <v>0</v>
      </c>
      <c r="AN18" s="23">
        <f t="shared" si="3"/>
        <v>0</v>
      </c>
    </row>
    <row r="19" ht="15.75" customHeight="1">
      <c r="A19" s="34" t="s">
        <v>498</v>
      </c>
      <c r="B19" s="35" t="s">
        <v>499</v>
      </c>
      <c r="C19" s="21">
        <v>1.0</v>
      </c>
      <c r="D19" s="36" t="s">
        <v>500</v>
      </c>
      <c r="E19" s="36" t="s">
        <v>501</v>
      </c>
      <c r="F19" s="36" t="s">
        <v>502</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23">
        <f t="shared" si="1"/>
        <v>0</v>
      </c>
      <c r="AM19" s="24">
        <f t="shared" si="2"/>
        <v>0</v>
      </c>
      <c r="AN19" s="23">
        <f t="shared" si="3"/>
        <v>0</v>
      </c>
    </row>
    <row r="20" ht="15.75" customHeight="1">
      <c r="A20" s="25"/>
      <c r="B20" s="35" t="s">
        <v>503</v>
      </c>
      <c r="C20" s="21">
        <v>2.0</v>
      </c>
      <c r="D20" s="36" t="s">
        <v>504</v>
      </c>
      <c r="E20" s="36" t="s">
        <v>505</v>
      </c>
      <c r="F20" s="36" t="s">
        <v>506</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23">
        <f t="shared" si="1"/>
        <v>0</v>
      </c>
      <c r="AM20" s="24">
        <f t="shared" si="2"/>
        <v>0</v>
      </c>
      <c r="AN20" s="23">
        <f t="shared" si="3"/>
        <v>0</v>
      </c>
    </row>
    <row r="21" ht="15.75" customHeight="1">
      <c r="A21" s="25"/>
      <c r="B21" s="35" t="s">
        <v>507</v>
      </c>
      <c r="C21" s="21">
        <v>3.0</v>
      </c>
      <c r="D21" s="36" t="s">
        <v>508</v>
      </c>
      <c r="E21" s="36" t="s">
        <v>509</v>
      </c>
      <c r="F21" s="36" t="s">
        <v>510</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23">
        <f t="shared" si="1"/>
        <v>0</v>
      </c>
      <c r="AM21" s="24">
        <f t="shared" si="2"/>
        <v>0</v>
      </c>
      <c r="AN21" s="23">
        <f t="shared" si="3"/>
        <v>0</v>
      </c>
    </row>
    <row r="22" ht="15.75" customHeight="1">
      <c r="A22" s="25"/>
      <c r="B22" s="35" t="s">
        <v>511</v>
      </c>
      <c r="C22" s="21">
        <v>4.0</v>
      </c>
      <c r="D22" s="36" t="s">
        <v>512</v>
      </c>
      <c r="E22" s="36" t="s">
        <v>513</v>
      </c>
      <c r="F22" s="36" t="s">
        <v>514</v>
      </c>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23">
        <f t="shared" si="1"/>
        <v>0</v>
      </c>
      <c r="AM22" s="24">
        <f t="shared" si="2"/>
        <v>0</v>
      </c>
      <c r="AN22" s="23">
        <f t="shared" si="3"/>
        <v>0</v>
      </c>
    </row>
    <row r="23" ht="15.75" customHeight="1">
      <c r="A23" s="37" t="s">
        <v>515</v>
      </c>
      <c r="B23" s="48" t="s">
        <v>516</v>
      </c>
      <c r="C23" s="48">
        <v>1.0</v>
      </c>
      <c r="D23" s="48" t="s">
        <v>517</v>
      </c>
      <c r="E23" s="48" t="s">
        <v>518</v>
      </c>
      <c r="F23" s="48" t="s">
        <v>519</v>
      </c>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23">
        <f t="shared" si="1"/>
        <v>0</v>
      </c>
      <c r="AM23" s="24">
        <f t="shared" si="2"/>
        <v>0</v>
      </c>
      <c r="AN23" s="23">
        <f t="shared" si="3"/>
        <v>0</v>
      </c>
    </row>
    <row r="24" ht="15.75" customHeight="1">
      <c r="A24" s="25"/>
      <c r="B24" s="48" t="s">
        <v>520</v>
      </c>
      <c r="C24" s="48">
        <v>2.0</v>
      </c>
      <c r="D24" s="48" t="s">
        <v>521</v>
      </c>
      <c r="E24" s="48" t="s">
        <v>522</v>
      </c>
      <c r="F24" s="48" t="s">
        <v>523</v>
      </c>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23">
        <f t="shared" si="1"/>
        <v>0</v>
      </c>
      <c r="AM24" s="24">
        <f t="shared" si="2"/>
        <v>0</v>
      </c>
      <c r="AN24" s="23">
        <f t="shared" si="3"/>
        <v>0</v>
      </c>
    </row>
    <row r="25" ht="15.75" customHeight="1">
      <c r="A25" s="25"/>
      <c r="B25" s="36" t="s">
        <v>524</v>
      </c>
      <c r="C25" s="36">
        <v>3.0</v>
      </c>
      <c r="D25" s="36" t="s">
        <v>525</v>
      </c>
      <c r="E25" s="36" t="s">
        <v>526</v>
      </c>
      <c r="F25" s="36" t="s">
        <v>527</v>
      </c>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23">
        <f t="shared" si="1"/>
        <v>0</v>
      </c>
      <c r="AM25" s="24">
        <f t="shared" si="2"/>
        <v>0</v>
      </c>
      <c r="AN25" s="23">
        <f t="shared" si="3"/>
        <v>0</v>
      </c>
    </row>
    <row r="26" ht="15.75" customHeight="1">
      <c r="A26" s="26"/>
      <c r="B26" s="52" t="s">
        <v>528</v>
      </c>
      <c r="C26" s="52">
        <v>4.0</v>
      </c>
      <c r="D26" s="36" t="s">
        <v>529</v>
      </c>
      <c r="E26" s="36" t="s">
        <v>530</v>
      </c>
      <c r="F26" s="36" t="s">
        <v>531</v>
      </c>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23">
        <f t="shared" si="1"/>
        <v>0</v>
      </c>
      <c r="AM26" s="24">
        <f t="shared" si="2"/>
        <v>0</v>
      </c>
      <c r="AN26" s="23">
        <f t="shared" si="3"/>
        <v>0</v>
      </c>
    </row>
    <row r="27" ht="15.75" customHeight="1">
      <c r="A27" s="13"/>
      <c r="B27" s="13"/>
      <c r="C27" s="13"/>
      <c r="D27" s="13"/>
      <c r="E27" s="13"/>
      <c r="F27" s="44" t="s">
        <v>134</v>
      </c>
      <c r="G27" s="24">
        <f t="shared" ref="G27:AJ27" si="4">(COUNTIF(G3:G26,"GD")/24)</f>
        <v>0</v>
      </c>
      <c r="H27" s="24">
        <f t="shared" si="4"/>
        <v>0</v>
      </c>
      <c r="I27" s="24">
        <f t="shared" si="4"/>
        <v>0</v>
      </c>
      <c r="J27" s="24">
        <f t="shared" si="4"/>
        <v>0</v>
      </c>
      <c r="K27" s="24">
        <f t="shared" si="4"/>
        <v>0</v>
      </c>
      <c r="L27" s="24">
        <f t="shared" si="4"/>
        <v>0</v>
      </c>
      <c r="M27" s="24">
        <f t="shared" si="4"/>
        <v>0</v>
      </c>
      <c r="N27" s="24">
        <f t="shared" si="4"/>
        <v>0</v>
      </c>
      <c r="O27" s="24">
        <f t="shared" si="4"/>
        <v>0</v>
      </c>
      <c r="P27" s="24">
        <f t="shared" si="4"/>
        <v>0</v>
      </c>
      <c r="Q27" s="24">
        <f t="shared" si="4"/>
        <v>0</v>
      </c>
      <c r="R27" s="24">
        <f t="shared" si="4"/>
        <v>0</v>
      </c>
      <c r="S27" s="24">
        <f t="shared" si="4"/>
        <v>0</v>
      </c>
      <c r="T27" s="24">
        <f t="shared" si="4"/>
        <v>0</v>
      </c>
      <c r="U27" s="24">
        <f t="shared" si="4"/>
        <v>0</v>
      </c>
      <c r="V27" s="24">
        <f t="shared" si="4"/>
        <v>0</v>
      </c>
      <c r="W27" s="24">
        <f t="shared" si="4"/>
        <v>0</v>
      </c>
      <c r="X27" s="24">
        <f t="shared" si="4"/>
        <v>0</v>
      </c>
      <c r="Y27" s="24">
        <f t="shared" si="4"/>
        <v>0</v>
      </c>
      <c r="Z27" s="24">
        <f t="shared" si="4"/>
        <v>0</v>
      </c>
      <c r="AA27" s="24">
        <f t="shared" si="4"/>
        <v>0</v>
      </c>
      <c r="AB27" s="24">
        <f t="shared" si="4"/>
        <v>0</v>
      </c>
      <c r="AC27" s="24">
        <f t="shared" si="4"/>
        <v>0</v>
      </c>
      <c r="AD27" s="24">
        <f t="shared" si="4"/>
        <v>0</v>
      </c>
      <c r="AE27" s="24">
        <f t="shared" si="4"/>
        <v>0</v>
      </c>
      <c r="AF27" s="24">
        <f t="shared" si="4"/>
        <v>0</v>
      </c>
      <c r="AG27" s="24">
        <f t="shared" si="4"/>
        <v>0</v>
      </c>
      <c r="AH27" s="24">
        <f t="shared" si="4"/>
        <v>0</v>
      </c>
      <c r="AI27" s="24">
        <f t="shared" si="4"/>
        <v>0</v>
      </c>
      <c r="AJ27" s="24">
        <f t="shared" si="4"/>
        <v>0</v>
      </c>
      <c r="AK27" s="13"/>
      <c r="AL27" s="13"/>
      <c r="AM27" s="13"/>
      <c r="AN27" s="13"/>
    </row>
    <row r="28" ht="15.75" customHeight="1">
      <c r="A28" s="13"/>
      <c r="B28" s="13"/>
      <c r="C28" s="13"/>
      <c r="D28" s="13"/>
      <c r="E28" s="13"/>
      <c r="F28" s="30" t="s">
        <v>135</v>
      </c>
      <c r="G28" s="24">
        <f t="shared" ref="G28:AJ28" si="5">(COUNTIF(G3:G26,"SU")/24)</f>
        <v>0</v>
      </c>
      <c r="H28" s="24">
        <f t="shared" si="5"/>
        <v>0</v>
      </c>
      <c r="I28" s="24">
        <f t="shared" si="5"/>
        <v>0</v>
      </c>
      <c r="J28" s="24">
        <f t="shared" si="5"/>
        <v>0</v>
      </c>
      <c r="K28" s="24">
        <f t="shared" si="5"/>
        <v>0</v>
      </c>
      <c r="L28" s="24">
        <f t="shared" si="5"/>
        <v>0</v>
      </c>
      <c r="M28" s="24">
        <f t="shared" si="5"/>
        <v>0</v>
      </c>
      <c r="N28" s="24">
        <f t="shared" si="5"/>
        <v>0</v>
      </c>
      <c r="O28" s="24">
        <f t="shared" si="5"/>
        <v>0</v>
      </c>
      <c r="P28" s="24">
        <f t="shared" si="5"/>
        <v>0</v>
      </c>
      <c r="Q28" s="24">
        <f t="shared" si="5"/>
        <v>0</v>
      </c>
      <c r="R28" s="24">
        <f t="shared" si="5"/>
        <v>0</v>
      </c>
      <c r="S28" s="24">
        <f t="shared" si="5"/>
        <v>0</v>
      </c>
      <c r="T28" s="24">
        <f t="shared" si="5"/>
        <v>0</v>
      </c>
      <c r="U28" s="24">
        <f t="shared" si="5"/>
        <v>0</v>
      </c>
      <c r="V28" s="24">
        <f t="shared" si="5"/>
        <v>0</v>
      </c>
      <c r="W28" s="24">
        <f t="shared" si="5"/>
        <v>0</v>
      </c>
      <c r="X28" s="24">
        <f t="shared" si="5"/>
        <v>0</v>
      </c>
      <c r="Y28" s="24">
        <f t="shared" si="5"/>
        <v>0</v>
      </c>
      <c r="Z28" s="24">
        <f t="shared" si="5"/>
        <v>0</v>
      </c>
      <c r="AA28" s="24">
        <f t="shared" si="5"/>
        <v>0</v>
      </c>
      <c r="AB28" s="24">
        <f t="shared" si="5"/>
        <v>0</v>
      </c>
      <c r="AC28" s="24">
        <f t="shared" si="5"/>
        <v>0</v>
      </c>
      <c r="AD28" s="24">
        <f t="shared" si="5"/>
        <v>0</v>
      </c>
      <c r="AE28" s="24">
        <f t="shared" si="5"/>
        <v>0</v>
      </c>
      <c r="AF28" s="24">
        <f t="shared" si="5"/>
        <v>0</v>
      </c>
      <c r="AG28" s="24">
        <f t="shared" si="5"/>
        <v>0</v>
      </c>
      <c r="AH28" s="24">
        <f t="shared" si="5"/>
        <v>0</v>
      </c>
      <c r="AI28" s="24">
        <f t="shared" si="5"/>
        <v>0</v>
      </c>
      <c r="AJ28" s="24">
        <f t="shared" si="5"/>
        <v>0</v>
      </c>
      <c r="AK28" s="13"/>
      <c r="AL28" s="13"/>
      <c r="AM28" s="13"/>
      <c r="AN28" s="13"/>
    </row>
    <row r="29" ht="15.75" customHeight="1">
      <c r="A29" s="13"/>
      <c r="B29" s="13"/>
      <c r="C29" s="13"/>
      <c r="D29" s="13"/>
      <c r="E29" s="13"/>
      <c r="F29" s="30" t="s">
        <v>136</v>
      </c>
      <c r="G29" s="24">
        <f t="shared" ref="G29:AJ29" si="6">(COUNTIF(G3:G26,"WT")/24)</f>
        <v>0</v>
      </c>
      <c r="H29" s="24">
        <f t="shared" si="6"/>
        <v>0</v>
      </c>
      <c r="I29" s="24">
        <f t="shared" si="6"/>
        <v>0</v>
      </c>
      <c r="J29" s="24">
        <f t="shared" si="6"/>
        <v>0</v>
      </c>
      <c r="K29" s="24">
        <f t="shared" si="6"/>
        <v>0</v>
      </c>
      <c r="L29" s="24">
        <f t="shared" si="6"/>
        <v>0</v>
      </c>
      <c r="M29" s="24">
        <f t="shared" si="6"/>
        <v>0</v>
      </c>
      <c r="N29" s="24">
        <f t="shared" si="6"/>
        <v>0</v>
      </c>
      <c r="O29" s="24">
        <f t="shared" si="6"/>
        <v>0</v>
      </c>
      <c r="P29" s="24">
        <f t="shared" si="6"/>
        <v>0</v>
      </c>
      <c r="Q29" s="24">
        <f t="shared" si="6"/>
        <v>0</v>
      </c>
      <c r="R29" s="24">
        <f t="shared" si="6"/>
        <v>0</v>
      </c>
      <c r="S29" s="24">
        <f t="shared" si="6"/>
        <v>0</v>
      </c>
      <c r="T29" s="24">
        <f t="shared" si="6"/>
        <v>0</v>
      </c>
      <c r="U29" s="24">
        <f t="shared" si="6"/>
        <v>0</v>
      </c>
      <c r="V29" s="24">
        <f t="shared" si="6"/>
        <v>0</v>
      </c>
      <c r="W29" s="24">
        <f t="shared" si="6"/>
        <v>0</v>
      </c>
      <c r="X29" s="24">
        <f t="shared" si="6"/>
        <v>0</v>
      </c>
      <c r="Y29" s="24">
        <f t="shared" si="6"/>
        <v>0</v>
      </c>
      <c r="Z29" s="24">
        <f t="shared" si="6"/>
        <v>0</v>
      </c>
      <c r="AA29" s="24">
        <f t="shared" si="6"/>
        <v>0</v>
      </c>
      <c r="AB29" s="24">
        <f t="shared" si="6"/>
        <v>0</v>
      </c>
      <c r="AC29" s="24">
        <f t="shared" si="6"/>
        <v>0</v>
      </c>
      <c r="AD29" s="24">
        <f t="shared" si="6"/>
        <v>0</v>
      </c>
      <c r="AE29" s="24">
        <f t="shared" si="6"/>
        <v>0</v>
      </c>
      <c r="AF29" s="24">
        <f t="shared" si="6"/>
        <v>0</v>
      </c>
      <c r="AG29" s="24">
        <f t="shared" si="6"/>
        <v>0</v>
      </c>
      <c r="AH29" s="24">
        <f t="shared" si="6"/>
        <v>0</v>
      </c>
      <c r="AI29" s="24">
        <f t="shared" si="6"/>
        <v>0</v>
      </c>
      <c r="AJ29" s="24">
        <f t="shared" si="6"/>
        <v>0</v>
      </c>
      <c r="AK29" s="13"/>
      <c r="AL29" s="13"/>
      <c r="AM29" s="13"/>
      <c r="AN29" s="13"/>
    </row>
    <row r="30" ht="15.75" customHeight="1">
      <c r="A30" s="13"/>
      <c r="B30" s="13"/>
      <c r="C30" s="13"/>
      <c r="D30" s="13"/>
      <c r="E30" s="13"/>
      <c r="F30" s="13"/>
      <c r="G30" s="24">
        <f>(COUNTIF(G4:G27,"WT")/24)</f>
        <v>0</v>
      </c>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row>
    <row r="31"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row>
    <row r="999"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row>
    <row r="1000"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row>
    <row r="1001" ht="15.75" customHeight="1">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c r="AH1001" s="13"/>
      <c r="AI1001" s="13"/>
      <c r="AJ1001" s="13"/>
      <c r="AK1001" s="13"/>
      <c r="AL1001" s="13"/>
      <c r="AM1001" s="13"/>
      <c r="AN1001" s="13"/>
    </row>
    <row r="1002" ht="15.75" customHeight="1">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c r="AF1002" s="13"/>
      <c r="AG1002" s="13"/>
      <c r="AH1002" s="13"/>
      <c r="AI1002" s="13"/>
      <c r="AJ1002" s="13"/>
      <c r="AK1002" s="13"/>
      <c r="AL1002" s="13"/>
      <c r="AM1002" s="13"/>
      <c r="AN1002" s="13"/>
    </row>
    <row r="1003" ht="15.75" customHeight="1">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c r="AC1003" s="13"/>
      <c r="AD1003" s="13"/>
      <c r="AE1003" s="13"/>
      <c r="AF1003" s="13"/>
      <c r="AG1003" s="13"/>
      <c r="AH1003" s="13"/>
      <c r="AI1003" s="13"/>
      <c r="AJ1003" s="13"/>
      <c r="AK1003" s="13"/>
      <c r="AL1003" s="13"/>
      <c r="AM1003" s="13"/>
      <c r="AN1003" s="13"/>
    </row>
    <row r="1004" ht="15.75" customHeight="1">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c r="AB1004" s="13"/>
      <c r="AC1004" s="13"/>
      <c r="AD1004" s="13"/>
      <c r="AE1004" s="13"/>
      <c r="AF1004" s="13"/>
      <c r="AG1004" s="13"/>
      <c r="AH1004" s="13"/>
      <c r="AI1004" s="13"/>
      <c r="AJ1004" s="13"/>
      <c r="AK1004" s="13"/>
      <c r="AL1004" s="13"/>
      <c r="AM1004" s="13"/>
      <c r="AN1004" s="13"/>
    </row>
  </sheetData>
  <mergeCells count="8">
    <mergeCell ref="B1:C1"/>
    <mergeCell ref="E1:F1"/>
    <mergeCell ref="A3:A6"/>
    <mergeCell ref="A7:A10"/>
    <mergeCell ref="A11:A14"/>
    <mergeCell ref="A15:A18"/>
    <mergeCell ref="A19:A22"/>
    <mergeCell ref="A23:A26"/>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 customWidth="1" min="7" max="40" width="12.63"/>
  </cols>
  <sheetData>
    <row r="1" ht="40.5" customHeight="1">
      <c r="A1" s="7"/>
      <c r="B1" s="45" t="s">
        <v>532</v>
      </c>
      <c r="C1" s="9"/>
      <c r="D1" s="10"/>
      <c r="E1" s="11" t="s">
        <v>8</v>
      </c>
      <c r="F1" s="12"/>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ht="90.0" customHeight="1">
      <c r="A2" s="14" t="s">
        <v>9</v>
      </c>
      <c r="B2" s="14" t="s">
        <v>10</v>
      </c>
      <c r="C2" s="15" t="s">
        <v>11</v>
      </c>
      <c r="D2" s="15" t="s">
        <v>12</v>
      </c>
      <c r="E2" s="15" t="s">
        <v>13</v>
      </c>
      <c r="F2" s="16" t="s">
        <v>14</v>
      </c>
      <c r="G2" s="17" t="s">
        <v>15</v>
      </c>
      <c r="H2" s="17" t="s">
        <v>16</v>
      </c>
      <c r="I2" s="17" t="s">
        <v>17</v>
      </c>
      <c r="J2" s="17" t="s">
        <v>18</v>
      </c>
      <c r="K2" s="17" t="s">
        <v>19</v>
      </c>
      <c r="L2" s="17" t="s">
        <v>20</v>
      </c>
      <c r="M2" s="17" t="s">
        <v>21</v>
      </c>
      <c r="N2" s="17" t="s">
        <v>22</v>
      </c>
      <c r="O2" s="17" t="s">
        <v>23</v>
      </c>
      <c r="P2" s="17" t="s">
        <v>24</v>
      </c>
      <c r="Q2" s="17" t="s">
        <v>25</v>
      </c>
      <c r="R2" s="17" t="s">
        <v>26</v>
      </c>
      <c r="S2" s="17" t="s">
        <v>27</v>
      </c>
      <c r="T2" s="17" t="s">
        <v>28</v>
      </c>
      <c r="U2" s="17" t="s">
        <v>29</v>
      </c>
      <c r="V2" s="17" t="s">
        <v>30</v>
      </c>
      <c r="W2" s="17" t="s">
        <v>31</v>
      </c>
      <c r="X2" s="17" t="s">
        <v>32</v>
      </c>
      <c r="Y2" s="17" t="s">
        <v>33</v>
      </c>
      <c r="Z2" s="17" t="s">
        <v>34</v>
      </c>
      <c r="AA2" s="17" t="s">
        <v>35</v>
      </c>
      <c r="AB2" s="17" t="s">
        <v>36</v>
      </c>
      <c r="AC2" s="17" t="s">
        <v>37</v>
      </c>
      <c r="AD2" s="17" t="s">
        <v>38</v>
      </c>
      <c r="AE2" s="17" t="s">
        <v>39</v>
      </c>
      <c r="AF2" s="17" t="s">
        <v>40</v>
      </c>
      <c r="AG2" s="17" t="s">
        <v>41</v>
      </c>
      <c r="AH2" s="17" t="s">
        <v>42</v>
      </c>
      <c r="AI2" s="17" t="s">
        <v>43</v>
      </c>
      <c r="AJ2" s="17" t="s">
        <v>44</v>
      </c>
      <c r="AK2" s="18" t="s">
        <v>45</v>
      </c>
      <c r="AL2" s="18" t="s">
        <v>46</v>
      </c>
      <c r="AM2" s="18" t="s">
        <v>47</v>
      </c>
      <c r="AN2" s="18" t="s">
        <v>48</v>
      </c>
    </row>
    <row r="3" ht="15.75" customHeight="1">
      <c r="A3" s="19" t="s">
        <v>533</v>
      </c>
      <c r="B3" s="20" t="s">
        <v>534</v>
      </c>
      <c r="C3" s="21">
        <v>1.0</v>
      </c>
      <c r="D3" s="21" t="s">
        <v>535</v>
      </c>
      <c r="E3" s="21" t="s">
        <v>536</v>
      </c>
      <c r="F3" s="21" t="s">
        <v>537</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22">
        <v>30.0</v>
      </c>
      <c r="AL3" s="23">
        <f t="shared" ref="AL3:AL27" si="1">(COUNTIF(G3:AJ3,"WT"))/$AK$3</f>
        <v>0</v>
      </c>
      <c r="AM3" s="24">
        <f t="shared" ref="AM3:AM27" si="2">(COUNTIF(G3:AJ3,"SU"))/$AK$3</f>
        <v>0</v>
      </c>
      <c r="AN3" s="23">
        <f t="shared" ref="AN3:AN27" si="3">(COUNTIF(G3:AJ3,"GD"))/$AK$3</f>
        <v>0</v>
      </c>
    </row>
    <row r="4" ht="15.75" customHeight="1">
      <c r="A4" s="25"/>
      <c r="B4" s="20" t="s">
        <v>538</v>
      </c>
      <c r="C4" s="21">
        <v>2.0</v>
      </c>
      <c r="D4" s="21" t="s">
        <v>539</v>
      </c>
      <c r="E4" s="21" t="s">
        <v>540</v>
      </c>
      <c r="F4" s="21" t="s">
        <v>541</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23">
        <f t="shared" si="1"/>
        <v>0</v>
      </c>
      <c r="AM4" s="24">
        <f t="shared" si="2"/>
        <v>0</v>
      </c>
      <c r="AN4" s="23">
        <f t="shared" si="3"/>
        <v>0</v>
      </c>
    </row>
    <row r="5" ht="15.75" customHeight="1">
      <c r="A5" s="25"/>
      <c r="B5" s="20" t="s">
        <v>542</v>
      </c>
      <c r="C5" s="21">
        <v>3.0</v>
      </c>
      <c r="D5" s="21" t="s">
        <v>539</v>
      </c>
      <c r="E5" s="21" t="s">
        <v>540</v>
      </c>
      <c r="F5" s="21" t="s">
        <v>541</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23">
        <f t="shared" si="1"/>
        <v>0</v>
      </c>
      <c r="AM5" s="24">
        <f t="shared" si="2"/>
        <v>0</v>
      </c>
      <c r="AN5" s="23">
        <f t="shared" si="3"/>
        <v>0</v>
      </c>
    </row>
    <row r="6" ht="15.75" customHeight="1">
      <c r="A6" s="26"/>
      <c r="B6" s="20" t="s">
        <v>543</v>
      </c>
      <c r="C6" s="21">
        <v>4.0</v>
      </c>
      <c r="D6" s="21" t="s">
        <v>539</v>
      </c>
      <c r="E6" s="21" t="s">
        <v>540</v>
      </c>
      <c r="F6" s="21" t="s">
        <v>541</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23">
        <f t="shared" si="1"/>
        <v>0</v>
      </c>
      <c r="AM6" s="24">
        <f t="shared" si="2"/>
        <v>0</v>
      </c>
      <c r="AN6" s="23">
        <f t="shared" si="3"/>
        <v>0</v>
      </c>
    </row>
    <row r="7" ht="15.75" customHeight="1">
      <c r="A7" s="27" t="s">
        <v>544</v>
      </c>
      <c r="B7" s="20" t="s">
        <v>545</v>
      </c>
      <c r="C7" s="21">
        <v>1.0</v>
      </c>
      <c r="D7" s="21" t="s">
        <v>546</v>
      </c>
      <c r="E7" s="21" t="s">
        <v>547</v>
      </c>
      <c r="F7" s="21" t="s">
        <v>548</v>
      </c>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23">
        <f t="shared" si="1"/>
        <v>0</v>
      </c>
      <c r="AM7" s="24">
        <f t="shared" si="2"/>
        <v>0</v>
      </c>
      <c r="AN7" s="23">
        <f t="shared" si="3"/>
        <v>0</v>
      </c>
    </row>
    <row r="8" ht="15.75" customHeight="1">
      <c r="A8" s="25"/>
      <c r="B8" s="20" t="s">
        <v>549</v>
      </c>
      <c r="C8" s="21">
        <v>2.0</v>
      </c>
      <c r="D8" s="21" t="s">
        <v>550</v>
      </c>
      <c r="E8" s="21" t="s">
        <v>551</v>
      </c>
      <c r="F8" s="21" t="s">
        <v>552</v>
      </c>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23">
        <f t="shared" si="1"/>
        <v>0</v>
      </c>
      <c r="AM8" s="24">
        <f t="shared" si="2"/>
        <v>0</v>
      </c>
      <c r="AN8" s="23">
        <f t="shared" si="3"/>
        <v>0</v>
      </c>
    </row>
    <row r="9" ht="15.75" customHeight="1">
      <c r="A9" s="25"/>
      <c r="B9" s="20" t="s">
        <v>553</v>
      </c>
      <c r="C9" s="21">
        <v>3.0</v>
      </c>
      <c r="D9" s="21" t="s">
        <v>554</v>
      </c>
      <c r="E9" s="21" t="s">
        <v>555</v>
      </c>
      <c r="F9" s="21" t="s">
        <v>556</v>
      </c>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23">
        <f t="shared" si="1"/>
        <v>0</v>
      </c>
      <c r="AM9" s="24">
        <f t="shared" si="2"/>
        <v>0</v>
      </c>
      <c r="AN9" s="23">
        <f t="shared" si="3"/>
        <v>0</v>
      </c>
    </row>
    <row r="10" ht="15.75" customHeight="1">
      <c r="A10" s="26"/>
      <c r="B10" s="20" t="s">
        <v>557</v>
      </c>
      <c r="C10" s="21">
        <v>4.0</v>
      </c>
      <c r="D10" s="21" t="s">
        <v>558</v>
      </c>
      <c r="E10" s="21" t="s">
        <v>559</v>
      </c>
      <c r="F10" s="21" t="s">
        <v>560</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23">
        <f t="shared" si="1"/>
        <v>0</v>
      </c>
      <c r="AM10" s="24">
        <f t="shared" si="2"/>
        <v>0</v>
      </c>
      <c r="AN10" s="23">
        <f t="shared" si="3"/>
        <v>0</v>
      </c>
    </row>
    <row r="11" ht="15.75" customHeight="1">
      <c r="A11" s="19" t="s">
        <v>378</v>
      </c>
      <c r="B11" s="20" t="s">
        <v>561</v>
      </c>
      <c r="C11" s="21">
        <v>1.0</v>
      </c>
      <c r="D11" s="21" t="s">
        <v>562</v>
      </c>
      <c r="E11" s="21" t="s">
        <v>563</v>
      </c>
      <c r="F11" s="21" t="s">
        <v>564</v>
      </c>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23">
        <f t="shared" si="1"/>
        <v>0</v>
      </c>
      <c r="AM11" s="24">
        <f t="shared" si="2"/>
        <v>0</v>
      </c>
      <c r="AN11" s="23">
        <f t="shared" si="3"/>
        <v>0</v>
      </c>
    </row>
    <row r="12" ht="15.75" customHeight="1">
      <c r="A12" s="25"/>
      <c r="B12" s="20" t="s">
        <v>565</v>
      </c>
      <c r="C12" s="21">
        <v>2.0</v>
      </c>
      <c r="D12" s="21" t="s">
        <v>566</v>
      </c>
      <c r="E12" s="21" t="s">
        <v>567</v>
      </c>
      <c r="F12" s="21" t="s">
        <v>568</v>
      </c>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23">
        <f t="shared" si="1"/>
        <v>0</v>
      </c>
      <c r="AM12" s="24">
        <f t="shared" si="2"/>
        <v>0</v>
      </c>
      <c r="AN12" s="23">
        <f t="shared" si="3"/>
        <v>0</v>
      </c>
    </row>
    <row r="13" ht="15.75" customHeight="1">
      <c r="A13" s="25"/>
      <c r="B13" s="20" t="s">
        <v>569</v>
      </c>
      <c r="C13" s="21">
        <v>3.0</v>
      </c>
      <c r="D13" s="21" t="s">
        <v>570</v>
      </c>
      <c r="E13" s="21" t="s">
        <v>571</v>
      </c>
      <c r="F13" s="21" t="s">
        <v>572</v>
      </c>
      <c r="G13" s="21"/>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23">
        <f t="shared" si="1"/>
        <v>0</v>
      </c>
      <c r="AM13" s="24">
        <f t="shared" si="2"/>
        <v>0</v>
      </c>
      <c r="AN13" s="23">
        <f t="shared" si="3"/>
        <v>0</v>
      </c>
    </row>
    <row r="14" ht="15.75" customHeight="1">
      <c r="A14" s="26"/>
      <c r="B14" s="20" t="s">
        <v>573</v>
      </c>
      <c r="C14" s="21">
        <v>4.0</v>
      </c>
      <c r="D14" s="21" t="s">
        <v>574</v>
      </c>
      <c r="E14" s="21" t="s">
        <v>575</v>
      </c>
      <c r="F14" s="21" t="s">
        <v>576</v>
      </c>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23">
        <f t="shared" si="1"/>
        <v>0</v>
      </c>
      <c r="AM14" s="24">
        <f t="shared" si="2"/>
        <v>0</v>
      </c>
      <c r="AN14" s="23">
        <f t="shared" si="3"/>
        <v>0</v>
      </c>
    </row>
    <row r="15" ht="15.75" customHeight="1">
      <c r="A15" s="27" t="s">
        <v>481</v>
      </c>
      <c r="B15" s="56" t="s">
        <v>577</v>
      </c>
      <c r="C15" s="21">
        <v>1.0</v>
      </c>
      <c r="D15" s="21" t="s">
        <v>578</v>
      </c>
      <c r="E15" s="21" t="s">
        <v>579</v>
      </c>
      <c r="F15" s="21" t="s">
        <v>580</v>
      </c>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23">
        <f t="shared" si="1"/>
        <v>0</v>
      </c>
      <c r="AM15" s="24">
        <f t="shared" si="2"/>
        <v>0</v>
      </c>
      <c r="AN15" s="23">
        <f t="shared" si="3"/>
        <v>0</v>
      </c>
    </row>
    <row r="16" ht="15.75" customHeight="1">
      <c r="A16" s="25"/>
      <c r="B16" s="20" t="s">
        <v>581</v>
      </c>
      <c r="C16" s="21">
        <v>2.0</v>
      </c>
      <c r="D16" s="21" t="s">
        <v>582</v>
      </c>
      <c r="E16" s="21" t="s">
        <v>583</v>
      </c>
      <c r="F16" s="21" t="s">
        <v>584</v>
      </c>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23">
        <f t="shared" si="1"/>
        <v>0</v>
      </c>
      <c r="AM16" s="24">
        <f t="shared" si="2"/>
        <v>0</v>
      </c>
      <c r="AN16" s="23">
        <f t="shared" si="3"/>
        <v>0</v>
      </c>
    </row>
    <row r="17" ht="15.75" customHeight="1">
      <c r="A17" s="25"/>
      <c r="B17" s="20" t="s">
        <v>585</v>
      </c>
      <c r="C17" s="21">
        <v>3.0</v>
      </c>
      <c r="D17" s="21" t="s">
        <v>586</v>
      </c>
      <c r="E17" s="21" t="s">
        <v>587</v>
      </c>
      <c r="F17" s="21" t="s">
        <v>588</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23">
        <f t="shared" si="1"/>
        <v>0</v>
      </c>
      <c r="AM17" s="24">
        <f t="shared" si="2"/>
        <v>0</v>
      </c>
      <c r="AN17" s="23">
        <f t="shared" si="3"/>
        <v>0</v>
      </c>
    </row>
    <row r="18" ht="15.75" customHeight="1">
      <c r="A18" s="26"/>
      <c r="B18" s="20" t="s">
        <v>589</v>
      </c>
      <c r="C18" s="21">
        <v>4.0</v>
      </c>
      <c r="D18" s="21" t="s">
        <v>590</v>
      </c>
      <c r="E18" s="21" t="s">
        <v>591</v>
      </c>
      <c r="F18" s="21" t="s">
        <v>592</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23">
        <f t="shared" si="1"/>
        <v>0</v>
      </c>
      <c r="AM18" s="24">
        <f t="shared" si="2"/>
        <v>0</v>
      </c>
      <c r="AN18" s="23">
        <f t="shared" si="3"/>
        <v>0</v>
      </c>
    </row>
    <row r="19" ht="15.75" customHeight="1">
      <c r="A19" s="19" t="s">
        <v>593</v>
      </c>
      <c r="B19" s="20" t="s">
        <v>594</v>
      </c>
      <c r="C19" s="21">
        <v>1.0</v>
      </c>
      <c r="D19" s="21" t="s">
        <v>595</v>
      </c>
      <c r="E19" s="21" t="s">
        <v>596</v>
      </c>
      <c r="F19" s="21" t="s">
        <v>597</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23">
        <f t="shared" si="1"/>
        <v>0</v>
      </c>
      <c r="AM19" s="24">
        <f t="shared" si="2"/>
        <v>0</v>
      </c>
      <c r="AN19" s="23">
        <f t="shared" si="3"/>
        <v>0</v>
      </c>
    </row>
    <row r="20" ht="15.75" customHeight="1">
      <c r="A20" s="25"/>
      <c r="B20" s="20" t="s">
        <v>598</v>
      </c>
      <c r="C20" s="21">
        <v>2.0</v>
      </c>
      <c r="D20" s="21" t="s">
        <v>599</v>
      </c>
      <c r="E20" s="21" t="s">
        <v>600</v>
      </c>
      <c r="F20" s="21" t="s">
        <v>601</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23">
        <f t="shared" si="1"/>
        <v>0</v>
      </c>
      <c r="AM20" s="24">
        <f t="shared" si="2"/>
        <v>0</v>
      </c>
      <c r="AN20" s="23">
        <f t="shared" si="3"/>
        <v>0</v>
      </c>
    </row>
    <row r="21" ht="15.75" customHeight="1">
      <c r="A21" s="25"/>
      <c r="B21" s="20" t="s">
        <v>602</v>
      </c>
      <c r="C21" s="21">
        <v>3.0</v>
      </c>
      <c r="D21" s="21" t="s">
        <v>603</v>
      </c>
      <c r="E21" s="21" t="s">
        <v>604</v>
      </c>
      <c r="F21" s="57" t="s">
        <v>605</v>
      </c>
      <c r="G21" s="58"/>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23">
        <f t="shared" si="1"/>
        <v>0</v>
      </c>
      <c r="AM21" s="24">
        <f t="shared" si="2"/>
        <v>0</v>
      </c>
      <c r="AN21" s="23">
        <f t="shared" si="3"/>
        <v>0</v>
      </c>
    </row>
    <row r="22" ht="15.75" customHeight="1">
      <c r="A22" s="25"/>
      <c r="B22" s="20" t="s">
        <v>606</v>
      </c>
      <c r="C22" s="21">
        <v>4.0</v>
      </c>
      <c r="D22" s="21" t="s">
        <v>607</v>
      </c>
      <c r="E22" s="21" t="s">
        <v>608</v>
      </c>
      <c r="F22" s="21" t="s">
        <v>609</v>
      </c>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23">
        <f t="shared" si="1"/>
        <v>0</v>
      </c>
      <c r="AM22" s="24">
        <f t="shared" si="2"/>
        <v>0</v>
      </c>
      <c r="AN22" s="23">
        <f t="shared" si="3"/>
        <v>0</v>
      </c>
    </row>
    <row r="23" ht="15.75" customHeight="1">
      <c r="A23" s="37" t="s">
        <v>610</v>
      </c>
      <c r="B23" s="48" t="s">
        <v>611</v>
      </c>
      <c r="C23" s="51">
        <v>1.0</v>
      </c>
      <c r="D23" s="48" t="s">
        <v>612</v>
      </c>
      <c r="E23" s="48" t="s">
        <v>613</v>
      </c>
      <c r="F23" s="48" t="s">
        <v>614</v>
      </c>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23">
        <f t="shared" si="1"/>
        <v>0</v>
      </c>
      <c r="AM23" s="24">
        <f t="shared" si="2"/>
        <v>0</v>
      </c>
      <c r="AN23" s="23">
        <f t="shared" si="3"/>
        <v>0</v>
      </c>
    </row>
    <row r="24" ht="15.75" customHeight="1">
      <c r="A24" s="25"/>
      <c r="B24" s="48" t="s">
        <v>615</v>
      </c>
      <c r="C24" s="51">
        <v>2.0</v>
      </c>
      <c r="D24" s="48" t="s">
        <v>616</v>
      </c>
      <c r="E24" s="48" t="s">
        <v>617</v>
      </c>
      <c r="F24" s="48" t="s">
        <v>618</v>
      </c>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23">
        <f t="shared" si="1"/>
        <v>0</v>
      </c>
      <c r="AM24" s="24">
        <f t="shared" si="2"/>
        <v>0</v>
      </c>
      <c r="AN24" s="23">
        <f t="shared" si="3"/>
        <v>0</v>
      </c>
    </row>
    <row r="25" ht="15.75" customHeight="1">
      <c r="A25" s="25"/>
      <c r="B25" s="48" t="s">
        <v>619</v>
      </c>
      <c r="C25" s="51">
        <v>3.0</v>
      </c>
      <c r="D25" s="48" t="s">
        <v>620</v>
      </c>
      <c r="E25" s="48" t="s">
        <v>621</v>
      </c>
      <c r="F25" s="48" t="s">
        <v>622</v>
      </c>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23">
        <f t="shared" si="1"/>
        <v>0</v>
      </c>
      <c r="AM25" s="24">
        <f t="shared" si="2"/>
        <v>0</v>
      </c>
      <c r="AN25" s="23">
        <f t="shared" si="3"/>
        <v>0</v>
      </c>
    </row>
    <row r="26" ht="15.75" customHeight="1">
      <c r="A26" s="25"/>
      <c r="B26" s="48" t="s">
        <v>623</v>
      </c>
      <c r="C26" s="51">
        <v>4.0</v>
      </c>
      <c r="D26" s="51" t="s">
        <v>624</v>
      </c>
      <c r="E26" s="48" t="s">
        <v>625</v>
      </c>
      <c r="F26" s="48" t="s">
        <v>626</v>
      </c>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23">
        <f t="shared" si="1"/>
        <v>0</v>
      </c>
      <c r="AM26" s="24">
        <f t="shared" si="2"/>
        <v>0</v>
      </c>
      <c r="AN26" s="23">
        <f t="shared" si="3"/>
        <v>0</v>
      </c>
    </row>
    <row r="27" ht="15.75" customHeight="1">
      <c r="A27" s="26"/>
      <c r="B27" s="48" t="s">
        <v>627</v>
      </c>
      <c r="C27" s="51">
        <v>5.0</v>
      </c>
      <c r="D27" s="48" t="s">
        <v>628</v>
      </c>
      <c r="E27" s="48" t="s">
        <v>629</v>
      </c>
      <c r="F27" s="48" t="s">
        <v>630</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23">
        <f t="shared" si="1"/>
        <v>0</v>
      </c>
      <c r="AM27" s="24">
        <f t="shared" si="2"/>
        <v>0</v>
      </c>
      <c r="AN27" s="23">
        <f t="shared" si="3"/>
        <v>0</v>
      </c>
    </row>
    <row r="28" ht="15.75" customHeight="1">
      <c r="A28" s="13"/>
      <c r="B28" s="13"/>
      <c r="C28" s="13"/>
      <c r="D28" s="13"/>
      <c r="E28" s="13"/>
      <c r="F28" s="44" t="s">
        <v>134</v>
      </c>
      <c r="G28" s="24">
        <f t="shared" ref="G28:AJ28" si="4">(COUNTIF(G3:G27,"GD")/25)</f>
        <v>0</v>
      </c>
      <c r="H28" s="24">
        <f t="shared" si="4"/>
        <v>0</v>
      </c>
      <c r="I28" s="24">
        <f t="shared" si="4"/>
        <v>0</v>
      </c>
      <c r="J28" s="24">
        <f t="shared" si="4"/>
        <v>0</v>
      </c>
      <c r="K28" s="24">
        <f t="shared" si="4"/>
        <v>0</v>
      </c>
      <c r="L28" s="24">
        <f t="shared" si="4"/>
        <v>0</v>
      </c>
      <c r="M28" s="24">
        <f t="shared" si="4"/>
        <v>0</v>
      </c>
      <c r="N28" s="24">
        <f t="shared" si="4"/>
        <v>0</v>
      </c>
      <c r="O28" s="24">
        <f t="shared" si="4"/>
        <v>0</v>
      </c>
      <c r="P28" s="24">
        <f t="shared" si="4"/>
        <v>0</v>
      </c>
      <c r="Q28" s="24">
        <f t="shared" si="4"/>
        <v>0</v>
      </c>
      <c r="R28" s="24">
        <f t="shared" si="4"/>
        <v>0</v>
      </c>
      <c r="S28" s="24">
        <f t="shared" si="4"/>
        <v>0</v>
      </c>
      <c r="T28" s="24">
        <f t="shared" si="4"/>
        <v>0</v>
      </c>
      <c r="U28" s="24">
        <f t="shared" si="4"/>
        <v>0</v>
      </c>
      <c r="V28" s="24">
        <f t="shared" si="4"/>
        <v>0</v>
      </c>
      <c r="W28" s="24">
        <f t="shared" si="4"/>
        <v>0</v>
      </c>
      <c r="X28" s="24">
        <f t="shared" si="4"/>
        <v>0</v>
      </c>
      <c r="Y28" s="24">
        <f t="shared" si="4"/>
        <v>0</v>
      </c>
      <c r="Z28" s="24">
        <f t="shared" si="4"/>
        <v>0</v>
      </c>
      <c r="AA28" s="24">
        <f t="shared" si="4"/>
        <v>0</v>
      </c>
      <c r="AB28" s="24">
        <f t="shared" si="4"/>
        <v>0</v>
      </c>
      <c r="AC28" s="24">
        <f t="shared" si="4"/>
        <v>0</v>
      </c>
      <c r="AD28" s="24">
        <f t="shared" si="4"/>
        <v>0</v>
      </c>
      <c r="AE28" s="24">
        <f t="shared" si="4"/>
        <v>0</v>
      </c>
      <c r="AF28" s="24">
        <f t="shared" si="4"/>
        <v>0</v>
      </c>
      <c r="AG28" s="24">
        <f t="shared" si="4"/>
        <v>0</v>
      </c>
      <c r="AH28" s="24">
        <f t="shared" si="4"/>
        <v>0</v>
      </c>
      <c r="AI28" s="24">
        <f t="shared" si="4"/>
        <v>0</v>
      </c>
      <c r="AJ28" s="24">
        <f t="shared" si="4"/>
        <v>0</v>
      </c>
      <c r="AK28" s="13"/>
      <c r="AL28" s="13"/>
      <c r="AM28" s="13"/>
      <c r="AN28" s="13"/>
    </row>
    <row r="29" ht="15.75" customHeight="1">
      <c r="A29" s="13"/>
      <c r="B29" s="13"/>
      <c r="C29" s="13"/>
      <c r="D29" s="13"/>
      <c r="E29" s="13"/>
      <c r="F29" s="30" t="s">
        <v>135</v>
      </c>
      <c r="G29" s="24">
        <f t="shared" ref="G29:AJ29" si="5">(COUNTIF(G3:G27,"SU")/25)</f>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c r="R29" s="24">
        <f t="shared" si="5"/>
        <v>0</v>
      </c>
      <c r="S29" s="24">
        <f t="shared" si="5"/>
        <v>0</v>
      </c>
      <c r="T29" s="24">
        <f t="shared" si="5"/>
        <v>0</v>
      </c>
      <c r="U29" s="24">
        <f t="shared" si="5"/>
        <v>0</v>
      </c>
      <c r="V29" s="24">
        <f t="shared" si="5"/>
        <v>0</v>
      </c>
      <c r="W29" s="24">
        <f t="shared" si="5"/>
        <v>0</v>
      </c>
      <c r="X29" s="24">
        <f t="shared" si="5"/>
        <v>0</v>
      </c>
      <c r="Y29" s="24">
        <f t="shared" si="5"/>
        <v>0</v>
      </c>
      <c r="Z29" s="24">
        <f t="shared" si="5"/>
        <v>0</v>
      </c>
      <c r="AA29" s="24">
        <f t="shared" si="5"/>
        <v>0</v>
      </c>
      <c r="AB29" s="24">
        <f t="shared" si="5"/>
        <v>0</v>
      </c>
      <c r="AC29" s="24">
        <f t="shared" si="5"/>
        <v>0</v>
      </c>
      <c r="AD29" s="24">
        <f t="shared" si="5"/>
        <v>0</v>
      </c>
      <c r="AE29" s="24">
        <f t="shared" si="5"/>
        <v>0</v>
      </c>
      <c r="AF29" s="24">
        <f t="shared" si="5"/>
        <v>0</v>
      </c>
      <c r="AG29" s="24">
        <f t="shared" si="5"/>
        <v>0</v>
      </c>
      <c r="AH29" s="24">
        <f t="shared" si="5"/>
        <v>0</v>
      </c>
      <c r="AI29" s="24">
        <f t="shared" si="5"/>
        <v>0</v>
      </c>
      <c r="AJ29" s="24">
        <f t="shared" si="5"/>
        <v>0</v>
      </c>
      <c r="AK29" s="13"/>
      <c r="AL29" s="13"/>
      <c r="AM29" s="13"/>
      <c r="AN29" s="13"/>
    </row>
    <row r="30" ht="15.75" customHeight="1">
      <c r="A30" s="13"/>
      <c r="B30" s="13"/>
      <c r="C30" s="13"/>
      <c r="D30" s="13"/>
      <c r="E30" s="13"/>
      <c r="F30" s="30" t="s">
        <v>136</v>
      </c>
      <c r="G30" s="24">
        <f t="shared" ref="G30:AJ30" si="6">(COUNTIF(G3:G27,"WT")/25)</f>
        <v>0</v>
      </c>
      <c r="H30" s="24">
        <f t="shared" si="6"/>
        <v>0</v>
      </c>
      <c r="I30" s="24">
        <f t="shared" si="6"/>
        <v>0</v>
      </c>
      <c r="J30" s="24">
        <f t="shared" si="6"/>
        <v>0</v>
      </c>
      <c r="K30" s="24">
        <f t="shared" si="6"/>
        <v>0</v>
      </c>
      <c r="L30" s="24">
        <f t="shared" si="6"/>
        <v>0</v>
      </c>
      <c r="M30" s="24">
        <f t="shared" si="6"/>
        <v>0</v>
      </c>
      <c r="N30" s="24">
        <f t="shared" si="6"/>
        <v>0</v>
      </c>
      <c r="O30" s="24">
        <f t="shared" si="6"/>
        <v>0</v>
      </c>
      <c r="P30" s="24">
        <f t="shared" si="6"/>
        <v>0</v>
      </c>
      <c r="Q30" s="24">
        <f t="shared" si="6"/>
        <v>0</v>
      </c>
      <c r="R30" s="24">
        <f t="shared" si="6"/>
        <v>0</v>
      </c>
      <c r="S30" s="24">
        <f t="shared" si="6"/>
        <v>0</v>
      </c>
      <c r="T30" s="24">
        <f t="shared" si="6"/>
        <v>0</v>
      </c>
      <c r="U30" s="24">
        <f t="shared" si="6"/>
        <v>0</v>
      </c>
      <c r="V30" s="24">
        <f t="shared" si="6"/>
        <v>0</v>
      </c>
      <c r="W30" s="24">
        <f t="shared" si="6"/>
        <v>0</v>
      </c>
      <c r="X30" s="24">
        <f t="shared" si="6"/>
        <v>0</v>
      </c>
      <c r="Y30" s="24">
        <f t="shared" si="6"/>
        <v>0</v>
      </c>
      <c r="Z30" s="24">
        <f t="shared" si="6"/>
        <v>0</v>
      </c>
      <c r="AA30" s="24">
        <f t="shared" si="6"/>
        <v>0</v>
      </c>
      <c r="AB30" s="24">
        <f t="shared" si="6"/>
        <v>0</v>
      </c>
      <c r="AC30" s="24">
        <f t="shared" si="6"/>
        <v>0</v>
      </c>
      <c r="AD30" s="24">
        <f t="shared" si="6"/>
        <v>0</v>
      </c>
      <c r="AE30" s="24">
        <f t="shared" si="6"/>
        <v>0</v>
      </c>
      <c r="AF30" s="24">
        <f t="shared" si="6"/>
        <v>0</v>
      </c>
      <c r="AG30" s="24">
        <f t="shared" si="6"/>
        <v>0</v>
      </c>
      <c r="AH30" s="24">
        <f t="shared" si="6"/>
        <v>0</v>
      </c>
      <c r="AI30" s="24">
        <f t="shared" si="6"/>
        <v>0</v>
      </c>
      <c r="AJ30" s="24">
        <f t="shared" si="6"/>
        <v>0</v>
      </c>
      <c r="AK30" s="13"/>
      <c r="AL30" s="13"/>
      <c r="AM30" s="13"/>
      <c r="AN30" s="13"/>
    </row>
    <row r="31"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row>
    <row r="999"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row>
    <row r="1000"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row>
    <row r="1001" ht="15.75" customHeight="1">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c r="AH1001" s="13"/>
      <c r="AI1001" s="13"/>
      <c r="AJ1001" s="13"/>
      <c r="AK1001" s="13"/>
      <c r="AL1001" s="13"/>
      <c r="AM1001" s="13"/>
      <c r="AN1001" s="13"/>
    </row>
    <row r="1002" ht="15.75" customHeight="1">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c r="AF1002" s="13"/>
      <c r="AG1002" s="13"/>
      <c r="AH1002" s="13"/>
      <c r="AI1002" s="13"/>
      <c r="AJ1002" s="13"/>
      <c r="AK1002" s="13"/>
      <c r="AL1002" s="13"/>
      <c r="AM1002" s="13"/>
      <c r="AN1002" s="13"/>
    </row>
    <row r="1003" ht="15.75" customHeight="1">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c r="AC1003" s="13"/>
      <c r="AD1003" s="13"/>
      <c r="AE1003" s="13"/>
      <c r="AF1003" s="13"/>
      <c r="AG1003" s="13"/>
      <c r="AH1003" s="13"/>
      <c r="AI1003" s="13"/>
      <c r="AJ1003" s="13"/>
      <c r="AK1003" s="13"/>
      <c r="AL1003" s="13"/>
      <c r="AM1003" s="13"/>
      <c r="AN1003" s="13"/>
    </row>
    <row r="1004" ht="15.75" customHeight="1">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c r="AB1004" s="13"/>
      <c r="AC1004" s="13"/>
      <c r="AD1004" s="13"/>
      <c r="AE1004" s="13"/>
      <c r="AF1004" s="13"/>
      <c r="AG1004" s="13"/>
      <c r="AH1004" s="13"/>
      <c r="AI1004" s="13"/>
      <c r="AJ1004" s="13"/>
      <c r="AK1004" s="13"/>
      <c r="AL1004" s="13"/>
      <c r="AM1004" s="13"/>
      <c r="AN1004" s="13"/>
    </row>
    <row r="1005" ht="15.75" customHeight="1">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c r="AB1005" s="13"/>
      <c r="AC1005" s="13"/>
      <c r="AD1005" s="13"/>
      <c r="AE1005" s="13"/>
      <c r="AF1005" s="13"/>
      <c r="AG1005" s="13"/>
      <c r="AH1005" s="13"/>
      <c r="AI1005" s="13"/>
      <c r="AJ1005" s="13"/>
      <c r="AK1005" s="13"/>
      <c r="AL1005" s="13"/>
      <c r="AM1005" s="13"/>
      <c r="AN1005" s="13"/>
    </row>
  </sheetData>
  <mergeCells count="8">
    <mergeCell ref="B1:C1"/>
    <mergeCell ref="E1:F1"/>
    <mergeCell ref="A3:A6"/>
    <mergeCell ref="A7:A10"/>
    <mergeCell ref="A11:A14"/>
    <mergeCell ref="A15:A18"/>
    <mergeCell ref="A19:A22"/>
    <mergeCell ref="A23:A2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2020-01-08T13:30:53Z</dcterms:created>
  <dc:creator>Becki Walsh</dc:creator>
</cp:coreProperties>
</file>